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ipalacio\Downloads\"/>
    </mc:Choice>
  </mc:AlternateContent>
  <bookViews>
    <workbookView xWindow="0" yWindow="0" windowWidth="9990" windowHeight="3375" tabRatio="815" firstSheet="3" activeTab="3"/>
  </bookViews>
  <sheets>
    <sheet name="AE_PROV_N-1" sheetId="64" state="hidden" r:id="rId1"/>
    <sheet name="AE_PROV_ENC" sheetId="63" state="hidden" r:id="rId2"/>
    <sheet name="AE_PROV_CORR" sheetId="62" state="hidden" r:id="rId3"/>
    <sheet name="Índice" sheetId="41" r:id="rId4"/>
    <sheet name="Cuadro 1" sheetId="24" r:id="rId5"/>
    <sheet name="Cuadro 2" sheetId="25" r:id="rId6"/>
    <sheet name="Cuadro 3" sheetId="27" r:id="rId7"/>
    <sheet name="Cuadro 4 Per cápita" sheetId="28" r:id="rId8"/>
    <sheet name="Cuadro 5-Bocas" sheetId="29" r:id="rId9"/>
    <sheet name="Cuadro 6-Coclé" sheetId="31" r:id="rId10"/>
    <sheet name="Cuadro 7-Colón" sheetId="32" r:id="rId11"/>
    <sheet name="Cuadro 8-Chiriquí" sheetId="33" r:id="rId12"/>
    <sheet name="Cuadro 9-Darién" sheetId="34" r:id="rId13"/>
    <sheet name="Cuadro 10-Herrera" sheetId="35" r:id="rId14"/>
    <sheet name="Cuadro 11-L.Santos" sheetId="36" r:id="rId15"/>
    <sheet name="Cuadro 12-Panamá" sheetId="37" r:id="rId16"/>
    <sheet name="Cuadro 13-Pan_Oeste" sheetId="38" r:id="rId17"/>
    <sheet name="Cuadro 14-Veraguas" sheetId="39" r:id="rId18"/>
    <sheet name="Cuadro 15  2018" sheetId="45" r:id="rId19"/>
    <sheet name="Cuadro 16  2019" sheetId="67" r:id="rId20"/>
    <sheet name="Cuadro 17  2020" sheetId="74" r:id="rId21"/>
    <sheet name="Cuadro 18  2021" sheetId="44" r:id="rId22"/>
    <sheet name="Cuadro 19-Bocas" sheetId="46" r:id="rId23"/>
    <sheet name="Cuadro 20-Coclé " sheetId="47" r:id="rId24"/>
    <sheet name="Cuadro 21-Colón" sheetId="48" r:id="rId25"/>
    <sheet name="Cuadro 22-Chiriquí" sheetId="49" r:id="rId26"/>
    <sheet name="Cuadro 23-Darién" sheetId="50" r:id="rId27"/>
    <sheet name="Cuadro 24-Herrera" sheetId="51" r:id="rId28"/>
    <sheet name="Cuadro 25-L.Santos" sheetId="52" r:id="rId29"/>
    <sheet name="Cuadro 26-Panamá" sheetId="53" r:id="rId30"/>
    <sheet name="Cuadro 27-Pan_Oeste" sheetId="54" r:id="rId31"/>
    <sheet name="Cuadro 28-Veraguas" sheetId="55" r:id="rId32"/>
    <sheet name="Cuadro 29-PIB-Corriente 18-21" sheetId="56" r:id="rId33"/>
    <sheet name="Cuadro 30-Comp-Corr-18-21" sheetId="58" r:id="rId34"/>
    <sheet name="Cuadro 31-Variación-Corr-18-21" sheetId="59" r:id="rId35"/>
    <sheet name="Cuadro 32-Per cápita-Corr-18-21" sheetId="60" r:id="rId36"/>
    <sheet name="EST.POB." sheetId="22" state="hidden" r:id="rId37"/>
    <sheet name="2021" sheetId="75" state="hidden" r:id="rId38"/>
  </sheets>
  <externalReferences>
    <externalReference r:id="rId39"/>
    <externalReference r:id="rId40"/>
  </externalReferences>
  <definedNames>
    <definedName name="__123Graph_AGrßfico1" localSheetId="20" hidden="1">'[1]1'!#REF!</definedName>
    <definedName name="__123Graph_AGrßfico1" hidden="1">'[1]1'!#REF!</definedName>
    <definedName name="__123Graph_XGrßfico1" localSheetId="20" hidden="1">'[1]1'!#REF!</definedName>
    <definedName name="__123Graph_XGrßfico1" hidden="1">'[1]1'!#REF!</definedName>
    <definedName name="AnyoBase">[2]Configuracion!$H$13</definedName>
    <definedName name="AnyoInicial">[2]Configuracion!$H$12</definedName>
    <definedName name="Anyos">[2]Grafica!$C$44:$AS$44</definedName>
    <definedName name="_xlnm.Print_Area" localSheetId="37">'2021'!$A$1:$N$152</definedName>
    <definedName name="_xlnm.Print_Area" localSheetId="2">AE_PROV_CORR!$A$1:$M$26</definedName>
    <definedName name="_xlnm.Print_Area" localSheetId="1">AE_PROV_ENC!$CB$5:$CW$25</definedName>
    <definedName name="_xlnm.Print_Area" localSheetId="0">'AE_PROV_N-1'!$A$1:$M$26</definedName>
    <definedName name="_xlnm.Print_Area" localSheetId="4">'Cuadro 1'!$A$1:$E$29</definedName>
    <definedName name="_xlnm.Print_Area" localSheetId="13">'Cuadro 10-Herrera'!$A$1:$G$37</definedName>
    <definedName name="_xlnm.Print_Area" localSheetId="14">'Cuadro 11-L.Santos'!$A$1:$G$38</definedName>
    <definedName name="_xlnm.Print_Area" localSheetId="15">'Cuadro 12-Panamá'!$A$1:$G$37</definedName>
    <definedName name="_xlnm.Print_Area" localSheetId="16">'Cuadro 13-Pan_Oeste'!$A$1:$G$37</definedName>
    <definedName name="_xlnm.Print_Area" localSheetId="17">'Cuadro 14-Veraguas'!$A$1:$G$37</definedName>
    <definedName name="_xlnm.Print_Area" localSheetId="18">'Cuadro 15  2018'!$A$1:$M$37</definedName>
    <definedName name="_xlnm.Print_Area" localSheetId="19">'Cuadro 16  2019'!$A$1:$M$36</definedName>
    <definedName name="_xlnm.Print_Area" localSheetId="20">'Cuadro 17  2020'!$A$1:$M$37</definedName>
    <definedName name="_xlnm.Print_Area" localSheetId="21">'Cuadro 18  2021'!$A$1:$M$37</definedName>
    <definedName name="_xlnm.Print_Area" localSheetId="22">'Cuadro 19-Bocas'!$A$1:$F$37</definedName>
    <definedName name="_xlnm.Print_Area" localSheetId="5">'Cuadro 2'!$A$1:$F$28</definedName>
    <definedName name="_xlnm.Print_Area" localSheetId="23">'Cuadro 20-Coclé '!$A$1:$F$37</definedName>
    <definedName name="_xlnm.Print_Area" localSheetId="24">'Cuadro 21-Colón'!$A$1:$F$37</definedName>
    <definedName name="_xlnm.Print_Area" localSheetId="25">'Cuadro 22-Chiriquí'!$A$1:$F$36</definedName>
    <definedName name="_xlnm.Print_Area" localSheetId="26">'Cuadro 23-Darién'!$A$1:$F$37</definedName>
    <definedName name="_xlnm.Print_Area" localSheetId="27">'Cuadro 24-Herrera'!$A$1:$F$37</definedName>
    <definedName name="_xlnm.Print_Area" localSheetId="28">'Cuadro 25-L.Santos'!$A$1:$F$36</definedName>
    <definedName name="_xlnm.Print_Area" localSheetId="29">'Cuadro 26-Panamá'!$A$1:$F$37</definedName>
    <definedName name="_xlnm.Print_Area" localSheetId="30">'Cuadro 27-Pan_Oeste'!$A$1:$F$38</definedName>
    <definedName name="_xlnm.Print_Area" localSheetId="31">'Cuadro 28-Veraguas'!$A$1:$F$37</definedName>
    <definedName name="_xlnm.Print_Area" localSheetId="32">'Cuadro 29-PIB-Corriente 18-21'!$A$1:$E$19</definedName>
    <definedName name="_xlnm.Print_Area" localSheetId="6">'Cuadro 3'!$A$1:$E$29</definedName>
    <definedName name="_xlnm.Print_Area" localSheetId="33">'Cuadro 30-Comp-Corr-18-21'!$A$1:$F$19</definedName>
    <definedName name="_xlnm.Print_Area" localSheetId="34">'Cuadro 31-Variación-Corr-18-21'!$A$1:$E$18</definedName>
    <definedName name="_xlnm.Print_Area" localSheetId="35">'Cuadro 32-Per cápita-Corr-18-21'!$A$1:$E$24</definedName>
    <definedName name="_xlnm.Print_Area" localSheetId="7">'Cuadro 4 Per cápita'!$A$1:$E$25</definedName>
    <definedName name="_xlnm.Print_Area" localSheetId="8">'Cuadro 5-Bocas'!$A$1:$G$38</definedName>
    <definedName name="_xlnm.Print_Area" localSheetId="9">'Cuadro 6-Coclé'!$A$1:$G$38</definedName>
    <definedName name="_xlnm.Print_Area" localSheetId="10">'Cuadro 7-Colón'!$A$1:$G$37</definedName>
    <definedName name="_xlnm.Print_Area" localSheetId="11">'Cuadro 8-Chiriquí'!$A$1:$G$37</definedName>
    <definedName name="_xlnm.Print_Area" localSheetId="12">'Cuadro 9-Darién'!$A$1:$G$37</definedName>
    <definedName name="_xlnm.Print_Area" localSheetId="36">EST.POB.!#REF!</definedName>
    <definedName name="_xlnm.Print_Area" localSheetId="3">Índice!$B$1:$C$48</definedName>
    <definedName name="Codigos">'[2]B.1_CTE Original'!$A$8:$A$37</definedName>
    <definedName name="DatosArima">[2]Grafica!$C$49:$AS$49</definedName>
    <definedName name="DatosBench">[2]Grafica!$C$48:$AS$48</definedName>
    <definedName name="DatosOriginal">[2]Grafica!$C$47:$AS$47</definedName>
    <definedName name="DatosTC">[2]Grafica!$C$50:$AS$50</definedName>
    <definedName name="HojaArima">[2]Configuracion!$H$9</definedName>
    <definedName name="HojaBench">[2]Configuracion!$H$8</definedName>
    <definedName name="HojaOriginal">[2]Configuracion!$H$7</definedName>
    <definedName name="HojaTC">[2]Configuracion!$H$10</definedName>
    <definedName name="MT" localSheetId="20">#REF!</definedName>
    <definedName name="MT">#REF!</definedName>
    <definedName name="npg">#REF!</definedName>
    <definedName name="npg_num">#REF!</definedName>
    <definedName name="TOTALD.21" localSheetId="20">#REF!</definedName>
    <definedName name="TOTALD.21">#REF!</definedName>
    <definedName name="TOTALOFERTA" localSheetId="20">#REF!</definedName>
    <definedName name="TOTALOFERTA">#REF!</definedName>
    <definedName name="TOTALP.1" localSheetId="20">#REF!</definedName>
    <definedName name="TOTALP.1">#REF!</definedName>
    <definedName name="TOTALP.2" localSheetId="20">#REF!</definedName>
    <definedName name="TOTALP.2">#REF!</definedName>
    <definedName name="TOTALP.3" localSheetId="20">#REF!</definedName>
    <definedName name="TOTALP.3">#REF!</definedName>
    <definedName name="TOTALP.31HOG" localSheetId="20">#REF!</definedName>
    <definedName name="TOTALP.31HOG">#REF!</definedName>
    <definedName name="TOTALP.5" localSheetId="20">#REF!</definedName>
    <definedName name="TOTALP.5">#REF!</definedName>
    <definedName name="TOTALP.51" localSheetId="20">#REF!</definedName>
    <definedName name="TOTALP.51">#REF!</definedName>
    <definedName name="TOTALP.52" localSheetId="20">#REF!</definedName>
    <definedName name="TOTALP.52">#REF!</definedName>
    <definedName name="TOTALP.6" localSheetId="20">#REF!</definedName>
    <definedName name="TOTALP.6">#REF!</definedName>
    <definedName name="TOTALP.7" localSheetId="20">#REF!</definedName>
    <definedName name="TOTALP.7">#REF!</definedName>
    <definedName name="TOTALP2EQ" localSheetId="20">#REF!</definedName>
    <definedName name="TOTALP2EQ">#REF!</definedName>
    <definedName name="TOTALP31ISFLSH" localSheetId="20">#REF!</definedName>
    <definedName name="TOTALP31ISFLSH">#REF!</definedName>
    <definedName name="TOTALP3GOB" localSheetId="20">#REF!</definedName>
    <definedName name="TOTALP3GOB">#REF!</definedName>
    <definedName name="TOTALUTILIZ.1" localSheetId="20">#REF!</definedName>
    <definedName name="TOTALUTILIZ.1">#REF!</definedName>
    <definedName name="tttt" localSheetId="20">#REF!</definedName>
    <definedName name="ttt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22" l="1"/>
  <c r="Q16" i="22"/>
  <c r="Q15" i="22"/>
  <c r="Q14" i="22"/>
  <c r="I13" i="22"/>
  <c r="I14" i="22" l="1"/>
  <c r="P15" i="22"/>
  <c r="P14" i="22"/>
  <c r="P13" i="22"/>
  <c r="O15" i="22"/>
  <c r="O14" i="22"/>
  <c r="I10" i="22" l="1"/>
  <c r="I9" i="22"/>
  <c r="I8" i="22"/>
  <c r="I16" i="22" l="1"/>
  <c r="H16" i="22" l="1"/>
  <c r="DA23" i="63" l="1"/>
  <c r="DB23" i="63"/>
  <c r="DC23" i="63"/>
  <c r="DA24" i="63"/>
  <c r="DB24" i="63"/>
  <c r="DC24" i="63"/>
  <c r="DA25" i="63"/>
  <c r="DB25" i="63"/>
  <c r="DC25" i="63"/>
  <c r="CZ25" i="63"/>
  <c r="CZ24" i="63"/>
  <c r="CZ23" i="63"/>
  <c r="DA7" i="63"/>
  <c r="DB7" i="63"/>
  <c r="DC7" i="63"/>
  <c r="DA8" i="63"/>
  <c r="DB8" i="63"/>
  <c r="DC8" i="63"/>
  <c r="DA9" i="63"/>
  <c r="DB9" i="63"/>
  <c r="DC9" i="63"/>
  <c r="DA10" i="63"/>
  <c r="DB10" i="63"/>
  <c r="DC10" i="63"/>
  <c r="DA11" i="63"/>
  <c r="DB11" i="63"/>
  <c r="DC11" i="63"/>
  <c r="DA12" i="63"/>
  <c r="DB12" i="63"/>
  <c r="DC12" i="63"/>
  <c r="DA13" i="63"/>
  <c r="DB13" i="63"/>
  <c r="DC13" i="63"/>
  <c r="DA14" i="63"/>
  <c r="DB14" i="63"/>
  <c r="DC14" i="63"/>
  <c r="DA15" i="63"/>
  <c r="DB15" i="63"/>
  <c r="DC15" i="63"/>
  <c r="DA16" i="63"/>
  <c r="DB16" i="63"/>
  <c r="DC16" i="63"/>
  <c r="DA17" i="63"/>
  <c r="DB17" i="63"/>
  <c r="DC17" i="63"/>
  <c r="DA18" i="63"/>
  <c r="DB18" i="63"/>
  <c r="DC18" i="63"/>
  <c r="DA19" i="63"/>
  <c r="DB19" i="63"/>
  <c r="DC19" i="63"/>
  <c r="DA20" i="63"/>
  <c r="DB20" i="63"/>
  <c r="DC20" i="63"/>
  <c r="CZ8" i="63"/>
  <c r="CZ9" i="63"/>
  <c r="CZ10" i="63"/>
  <c r="CZ11" i="63"/>
  <c r="CZ12" i="63"/>
  <c r="CZ13" i="63"/>
  <c r="CZ14" i="63"/>
  <c r="CZ15" i="63"/>
  <c r="CZ16" i="63"/>
  <c r="CZ17" i="63"/>
  <c r="CZ18" i="63"/>
  <c r="CZ19" i="63"/>
  <c r="CZ20" i="63"/>
  <c r="CZ7" i="63"/>
  <c r="G16" i="22" l="1"/>
  <c r="BE24" i="64" l="1"/>
  <c r="BD24" i="64"/>
  <c r="BC24" i="64"/>
  <c r="BB24" i="64"/>
  <c r="BA24" i="64"/>
  <c r="AZ24" i="64"/>
  <c r="AY24" i="64"/>
  <c r="AX24" i="64"/>
  <c r="AW24" i="64"/>
  <c r="AV24" i="64"/>
  <c r="BE22" i="64"/>
  <c r="BD22" i="64"/>
  <c r="BC22" i="64"/>
  <c r="BB22" i="64"/>
  <c r="BA22" i="64"/>
  <c r="AZ22" i="64"/>
  <c r="AY22" i="64"/>
  <c r="AX22" i="64"/>
  <c r="AW22" i="64"/>
  <c r="AV22" i="64"/>
  <c r="BE21" i="64"/>
  <c r="BD21" i="64"/>
  <c r="BC21" i="64"/>
  <c r="BB21" i="64"/>
  <c r="BA21" i="64"/>
  <c r="AZ21" i="64"/>
  <c r="AY21" i="64"/>
  <c r="AX21" i="64"/>
  <c r="AW21" i="64"/>
  <c r="AV21" i="64"/>
  <c r="BE20" i="64"/>
  <c r="BD20" i="64"/>
  <c r="BC20" i="64"/>
  <c r="BB20" i="64"/>
  <c r="BA20" i="64"/>
  <c r="AZ20" i="64"/>
  <c r="AY20" i="64"/>
  <c r="AX20" i="64"/>
  <c r="AW20" i="64"/>
  <c r="AV20" i="64"/>
  <c r="BE19" i="64"/>
  <c r="BD19" i="64"/>
  <c r="BC19" i="64"/>
  <c r="BB19" i="64"/>
  <c r="BA19" i="64"/>
  <c r="AZ19" i="64"/>
  <c r="AY19" i="64"/>
  <c r="AX19" i="64"/>
  <c r="AW19" i="64"/>
  <c r="AV19" i="64"/>
  <c r="BE18" i="64"/>
  <c r="BD18" i="64"/>
  <c r="BC18" i="64"/>
  <c r="BB18" i="64"/>
  <c r="BA18" i="64"/>
  <c r="AZ18" i="64"/>
  <c r="AY18" i="64"/>
  <c r="AX18" i="64"/>
  <c r="AW18" i="64"/>
  <c r="AV18" i="64"/>
  <c r="BE17" i="64"/>
  <c r="BD17" i="64"/>
  <c r="BC17" i="64"/>
  <c r="BB17" i="64"/>
  <c r="BA17" i="64"/>
  <c r="AZ17" i="64"/>
  <c r="AY17" i="64"/>
  <c r="AX17" i="64"/>
  <c r="AW17" i="64"/>
  <c r="AV17" i="64"/>
  <c r="BE16" i="64"/>
  <c r="BD16" i="64"/>
  <c r="BC16" i="64"/>
  <c r="BB16" i="64"/>
  <c r="BA16" i="64"/>
  <c r="AZ16" i="64"/>
  <c r="AY16" i="64"/>
  <c r="AX16" i="64"/>
  <c r="AW16" i="64"/>
  <c r="AV16" i="64"/>
  <c r="BE15" i="64"/>
  <c r="BD15" i="64"/>
  <c r="BC15" i="64"/>
  <c r="BB15" i="64"/>
  <c r="BA15" i="64"/>
  <c r="AZ15" i="64"/>
  <c r="AY15" i="64"/>
  <c r="AX15" i="64"/>
  <c r="AW15" i="64"/>
  <c r="AV15" i="64"/>
  <c r="BE14" i="64"/>
  <c r="BD14" i="64"/>
  <c r="BC14" i="64"/>
  <c r="BB14" i="64"/>
  <c r="BA14" i="64"/>
  <c r="AZ14" i="64"/>
  <c r="AY14" i="64"/>
  <c r="AX14" i="64"/>
  <c r="AW14" i="64"/>
  <c r="AV14" i="64"/>
  <c r="BE13" i="64"/>
  <c r="BD13" i="64"/>
  <c r="BC13" i="64"/>
  <c r="BB13" i="64"/>
  <c r="BA13" i="64"/>
  <c r="AZ13" i="64"/>
  <c r="AY13" i="64"/>
  <c r="AX13" i="64"/>
  <c r="AW13" i="64"/>
  <c r="AV13" i="64"/>
  <c r="BE12" i="64"/>
  <c r="BD12" i="64"/>
  <c r="BC12" i="64"/>
  <c r="BB12" i="64"/>
  <c r="BA12" i="64"/>
  <c r="AZ12" i="64"/>
  <c r="AY12" i="64"/>
  <c r="AX12" i="64"/>
  <c r="AW12" i="64"/>
  <c r="AV12" i="64"/>
  <c r="BE11" i="64"/>
  <c r="BD11" i="64"/>
  <c r="BC11" i="64"/>
  <c r="BB11" i="64"/>
  <c r="BA11" i="64"/>
  <c r="AZ11" i="64"/>
  <c r="AY11" i="64"/>
  <c r="AX11" i="64"/>
  <c r="AW11" i="64"/>
  <c r="AV11" i="64"/>
  <c r="BE10" i="64"/>
  <c r="BD10" i="64"/>
  <c r="BC10" i="64"/>
  <c r="BB10" i="64"/>
  <c r="BA10" i="64"/>
  <c r="AZ10" i="64"/>
  <c r="AY10" i="64"/>
  <c r="AX10" i="64"/>
  <c r="AW10" i="64"/>
  <c r="AV10" i="64"/>
  <c r="BE9" i="64"/>
  <c r="BD9" i="64"/>
  <c r="BC9" i="64"/>
  <c r="BB9" i="64"/>
  <c r="BA9" i="64"/>
  <c r="AZ9" i="64"/>
  <c r="AY9" i="64"/>
  <c r="AX9" i="64"/>
  <c r="AW9" i="64"/>
  <c r="AV9" i="64"/>
  <c r="BE8" i="64"/>
  <c r="BD8" i="64"/>
  <c r="BC8" i="64"/>
  <c r="BB8" i="64"/>
  <c r="BA8" i="64"/>
  <c r="AZ8" i="64"/>
  <c r="AY8" i="64"/>
  <c r="AX8" i="64"/>
  <c r="AW8" i="64"/>
  <c r="AV8" i="64"/>
  <c r="BE7" i="64"/>
  <c r="BD7" i="64"/>
  <c r="BC7" i="64"/>
  <c r="BB7" i="64"/>
  <c r="BA7" i="64"/>
  <c r="AZ7" i="64"/>
  <c r="AY7" i="64"/>
  <c r="AX7" i="64"/>
  <c r="AW7" i="64"/>
  <c r="AV7" i="64"/>
  <c r="AT24" i="64"/>
  <c r="AS24" i="64"/>
  <c r="AR24" i="64"/>
  <c r="AQ24" i="64"/>
  <c r="AP24" i="64"/>
  <c r="AO24" i="64"/>
  <c r="AN24" i="64"/>
  <c r="AM24" i="64"/>
  <c r="AL24" i="64"/>
  <c r="AK24" i="64"/>
  <c r="AT22" i="64"/>
  <c r="AS22" i="64"/>
  <c r="AR22" i="64"/>
  <c r="AQ22" i="64"/>
  <c r="AP22" i="64"/>
  <c r="AO22" i="64"/>
  <c r="AN22" i="64"/>
  <c r="AM22" i="64"/>
  <c r="AL22" i="64"/>
  <c r="AK22" i="64"/>
  <c r="AT21" i="64"/>
  <c r="AS21" i="64"/>
  <c r="AR21" i="64"/>
  <c r="AQ21" i="64"/>
  <c r="AP21" i="64"/>
  <c r="AO21" i="64"/>
  <c r="AN21" i="64"/>
  <c r="AM21" i="64"/>
  <c r="AL21" i="64"/>
  <c r="AK21" i="64"/>
  <c r="AT20" i="64"/>
  <c r="AS20" i="64"/>
  <c r="AR20" i="64"/>
  <c r="AQ20" i="64"/>
  <c r="AP20" i="64"/>
  <c r="AO20" i="64"/>
  <c r="AN20" i="64"/>
  <c r="AM20" i="64"/>
  <c r="AL20" i="64"/>
  <c r="AK20" i="64"/>
  <c r="AT19" i="64"/>
  <c r="AS19" i="64"/>
  <c r="AR19" i="64"/>
  <c r="AQ19" i="64"/>
  <c r="AP19" i="64"/>
  <c r="AO19" i="64"/>
  <c r="AN19" i="64"/>
  <c r="AM19" i="64"/>
  <c r="AL19" i="64"/>
  <c r="AK19" i="64"/>
  <c r="AT18" i="64"/>
  <c r="AS18" i="64"/>
  <c r="AR18" i="64"/>
  <c r="AQ18" i="64"/>
  <c r="AP18" i="64"/>
  <c r="AO18" i="64"/>
  <c r="AN18" i="64"/>
  <c r="AM18" i="64"/>
  <c r="AL18" i="64"/>
  <c r="AK18" i="64"/>
  <c r="AT17" i="64"/>
  <c r="AS17" i="64"/>
  <c r="AR17" i="64"/>
  <c r="AQ17" i="64"/>
  <c r="AP17" i="64"/>
  <c r="AO17" i="64"/>
  <c r="AN17" i="64"/>
  <c r="AM17" i="64"/>
  <c r="AL17" i="64"/>
  <c r="AK17" i="64"/>
  <c r="AT16" i="64"/>
  <c r="AS16" i="64"/>
  <c r="AR16" i="64"/>
  <c r="AQ16" i="64"/>
  <c r="AP16" i="64"/>
  <c r="AO16" i="64"/>
  <c r="AN16" i="64"/>
  <c r="AM16" i="64"/>
  <c r="AL16" i="64"/>
  <c r="AK16" i="64"/>
  <c r="AT15" i="64"/>
  <c r="AS15" i="64"/>
  <c r="AR15" i="64"/>
  <c r="AQ15" i="64"/>
  <c r="AP15" i="64"/>
  <c r="AO15" i="64"/>
  <c r="AN15" i="64"/>
  <c r="AM15" i="64"/>
  <c r="AL15" i="64"/>
  <c r="AK15" i="64"/>
  <c r="AT14" i="64"/>
  <c r="AS14" i="64"/>
  <c r="AR14" i="64"/>
  <c r="AQ14" i="64"/>
  <c r="AP14" i="64"/>
  <c r="AO14" i="64"/>
  <c r="AN14" i="64"/>
  <c r="AM14" i="64"/>
  <c r="AL14" i="64"/>
  <c r="AK14" i="64"/>
  <c r="AT13" i="64"/>
  <c r="AS13" i="64"/>
  <c r="AR13" i="64"/>
  <c r="AQ13" i="64"/>
  <c r="AP13" i="64"/>
  <c r="AO13" i="64"/>
  <c r="AN13" i="64"/>
  <c r="AM13" i="64"/>
  <c r="AL13" i="64"/>
  <c r="AK13" i="64"/>
  <c r="AT12" i="64"/>
  <c r="AS12" i="64"/>
  <c r="AR12" i="64"/>
  <c r="AQ12" i="64"/>
  <c r="AP12" i="64"/>
  <c r="AO12" i="64"/>
  <c r="AN12" i="64"/>
  <c r="AM12" i="64"/>
  <c r="AL12" i="64"/>
  <c r="AK12" i="64"/>
  <c r="AT11" i="64"/>
  <c r="AS11" i="64"/>
  <c r="AR11" i="64"/>
  <c r="AQ11" i="64"/>
  <c r="AP11" i="64"/>
  <c r="AO11" i="64"/>
  <c r="AN11" i="64"/>
  <c r="AM11" i="64"/>
  <c r="AL11" i="64"/>
  <c r="AK11" i="64"/>
  <c r="AT10" i="64"/>
  <c r="AS10" i="64"/>
  <c r="AR10" i="64"/>
  <c r="AQ10" i="64"/>
  <c r="AP10" i="64"/>
  <c r="AO10" i="64"/>
  <c r="AN10" i="64"/>
  <c r="AM10" i="64"/>
  <c r="AL10" i="64"/>
  <c r="AK10" i="64"/>
  <c r="AT9" i="64"/>
  <c r="AS9" i="64"/>
  <c r="AR9" i="64"/>
  <c r="AQ9" i="64"/>
  <c r="AP9" i="64"/>
  <c r="AO9" i="64"/>
  <c r="AN9" i="64"/>
  <c r="AM9" i="64"/>
  <c r="AL9" i="64"/>
  <c r="AK9" i="64"/>
  <c r="AT8" i="64"/>
  <c r="AS8" i="64"/>
  <c r="AR8" i="64"/>
  <c r="AQ8" i="64"/>
  <c r="AP8" i="64"/>
  <c r="AO8" i="64"/>
  <c r="AN8" i="64"/>
  <c r="AM8" i="64"/>
  <c r="AL8" i="64"/>
  <c r="AK8" i="64"/>
  <c r="AT7" i="64"/>
  <c r="AS7" i="64"/>
  <c r="AR7" i="64"/>
  <c r="AQ7" i="64"/>
  <c r="AP7" i="64"/>
  <c r="AO7" i="64"/>
  <c r="AN7" i="64"/>
  <c r="AM7" i="64"/>
  <c r="AL7" i="64"/>
  <c r="AK7" i="64"/>
  <c r="AI24" i="64"/>
  <c r="AH24" i="64"/>
  <c r="AG24" i="64"/>
  <c r="AF24" i="64"/>
  <c r="AE24" i="64"/>
  <c r="AD24" i="64"/>
  <c r="AC24" i="64"/>
  <c r="AB24" i="64"/>
  <c r="AA24" i="64"/>
  <c r="Z24" i="64"/>
  <c r="AI22" i="64"/>
  <c r="AH22" i="64"/>
  <c r="AG22" i="64"/>
  <c r="AF22" i="64"/>
  <c r="AE22" i="64"/>
  <c r="AD22" i="64"/>
  <c r="AC22" i="64"/>
  <c r="AB22" i="64"/>
  <c r="AA22" i="64"/>
  <c r="Z22" i="64"/>
  <c r="AI21" i="64"/>
  <c r="AH21" i="64"/>
  <c r="AG21" i="64"/>
  <c r="AF21" i="64"/>
  <c r="AE21" i="64"/>
  <c r="AD21" i="64"/>
  <c r="AC21" i="64"/>
  <c r="AB21" i="64"/>
  <c r="AA21" i="64"/>
  <c r="Z21" i="64"/>
  <c r="AI20" i="64"/>
  <c r="AH20" i="64"/>
  <c r="AG20" i="64"/>
  <c r="AF20" i="64"/>
  <c r="AE20" i="64"/>
  <c r="AD20" i="64"/>
  <c r="AC20" i="64"/>
  <c r="AB20" i="64"/>
  <c r="AA20" i="64"/>
  <c r="Z20" i="64"/>
  <c r="AI19" i="64"/>
  <c r="AH19" i="64"/>
  <c r="AG19" i="64"/>
  <c r="AF19" i="64"/>
  <c r="AE19" i="64"/>
  <c r="AD19" i="64"/>
  <c r="AC19" i="64"/>
  <c r="AB19" i="64"/>
  <c r="AA19" i="64"/>
  <c r="Z19" i="64"/>
  <c r="AI18" i="64"/>
  <c r="AH18" i="64"/>
  <c r="AG18" i="64"/>
  <c r="AF18" i="64"/>
  <c r="AE18" i="64"/>
  <c r="AD18" i="64"/>
  <c r="AC18" i="64"/>
  <c r="AB18" i="64"/>
  <c r="AA18" i="64"/>
  <c r="Z18" i="64"/>
  <c r="AI17" i="64"/>
  <c r="AH17" i="64"/>
  <c r="AG17" i="64"/>
  <c r="AF17" i="64"/>
  <c r="AE17" i="64"/>
  <c r="AD17" i="64"/>
  <c r="AC17" i="64"/>
  <c r="AB17" i="64"/>
  <c r="AA17" i="64"/>
  <c r="Z17" i="64"/>
  <c r="AI16" i="64"/>
  <c r="AH16" i="64"/>
  <c r="AG16" i="64"/>
  <c r="AF16" i="64"/>
  <c r="AE16" i="64"/>
  <c r="AD16" i="64"/>
  <c r="AC16" i="64"/>
  <c r="AB16" i="64"/>
  <c r="AA16" i="64"/>
  <c r="Z16" i="64"/>
  <c r="AI15" i="64"/>
  <c r="AH15" i="64"/>
  <c r="AG15" i="64"/>
  <c r="AF15" i="64"/>
  <c r="AE15" i="64"/>
  <c r="AD15" i="64"/>
  <c r="AC15" i="64"/>
  <c r="AB15" i="64"/>
  <c r="AA15" i="64"/>
  <c r="Z15" i="64"/>
  <c r="AI14" i="64"/>
  <c r="AH14" i="64"/>
  <c r="AG14" i="64"/>
  <c r="AF14" i="64"/>
  <c r="AE14" i="64"/>
  <c r="AD14" i="64"/>
  <c r="AC14" i="64"/>
  <c r="AB14" i="64"/>
  <c r="AA14" i="64"/>
  <c r="Z14" i="64"/>
  <c r="AI13" i="64"/>
  <c r="AH13" i="64"/>
  <c r="AG13" i="64"/>
  <c r="AF13" i="64"/>
  <c r="AE13" i="64"/>
  <c r="AD13" i="64"/>
  <c r="AC13" i="64"/>
  <c r="AB13" i="64"/>
  <c r="AA13" i="64"/>
  <c r="Z13" i="64"/>
  <c r="AI12" i="64"/>
  <c r="AH12" i="64"/>
  <c r="AG12" i="64"/>
  <c r="AF12" i="64"/>
  <c r="AE12" i="64"/>
  <c r="AD12" i="64"/>
  <c r="AC12" i="64"/>
  <c r="AB12" i="64"/>
  <c r="AA12" i="64"/>
  <c r="Z12" i="64"/>
  <c r="AI11" i="64"/>
  <c r="AH11" i="64"/>
  <c r="AG11" i="64"/>
  <c r="AF11" i="64"/>
  <c r="AE11" i="64"/>
  <c r="AD11" i="64"/>
  <c r="AC11" i="64"/>
  <c r="AB11" i="64"/>
  <c r="AA11" i="64"/>
  <c r="Z11" i="64"/>
  <c r="AI10" i="64"/>
  <c r="AH10" i="64"/>
  <c r="AG10" i="64"/>
  <c r="AF10" i="64"/>
  <c r="AE10" i="64"/>
  <c r="AD10" i="64"/>
  <c r="AC10" i="64"/>
  <c r="AB10" i="64"/>
  <c r="AA10" i="64"/>
  <c r="Z10" i="64"/>
  <c r="AI9" i="64"/>
  <c r="AH9" i="64"/>
  <c r="AG9" i="64"/>
  <c r="AF9" i="64"/>
  <c r="AE9" i="64"/>
  <c r="AD9" i="64"/>
  <c r="AC9" i="64"/>
  <c r="AB9" i="64"/>
  <c r="AA9" i="64"/>
  <c r="Z9" i="64"/>
  <c r="AI8" i="64"/>
  <c r="AH8" i="64"/>
  <c r="AG8" i="64"/>
  <c r="AF8" i="64"/>
  <c r="AE8" i="64"/>
  <c r="AD8" i="64"/>
  <c r="AC8" i="64"/>
  <c r="AB8" i="64"/>
  <c r="AA8" i="64"/>
  <c r="Z8" i="64"/>
  <c r="AI7" i="64"/>
  <c r="AH7" i="64"/>
  <c r="AG7" i="64"/>
  <c r="AF7" i="64"/>
  <c r="AE7" i="64"/>
  <c r="AD7" i="64"/>
  <c r="AC7" i="64"/>
  <c r="AB7" i="64"/>
  <c r="AA7" i="64"/>
  <c r="Z7" i="64"/>
  <c r="X24" i="64"/>
  <c r="W24" i="64"/>
  <c r="V24" i="64"/>
  <c r="U24" i="64"/>
  <c r="T24" i="64"/>
  <c r="S24" i="64"/>
  <c r="R24" i="64"/>
  <c r="Q24" i="64"/>
  <c r="P24" i="64"/>
  <c r="O24" i="64"/>
  <c r="X22" i="64"/>
  <c r="W22" i="64"/>
  <c r="V22" i="64"/>
  <c r="U22" i="64"/>
  <c r="T22" i="64"/>
  <c r="S22" i="64"/>
  <c r="R22" i="64"/>
  <c r="Q22" i="64"/>
  <c r="P22" i="64"/>
  <c r="O22" i="64"/>
  <c r="X21" i="64"/>
  <c r="W21" i="64"/>
  <c r="V21" i="64"/>
  <c r="U21" i="64"/>
  <c r="T21" i="64"/>
  <c r="S21" i="64"/>
  <c r="R21" i="64"/>
  <c r="Q21" i="64"/>
  <c r="P21" i="64"/>
  <c r="O21" i="64"/>
  <c r="X20" i="64"/>
  <c r="W20" i="64"/>
  <c r="V20" i="64"/>
  <c r="U20" i="64"/>
  <c r="T20" i="64"/>
  <c r="S20" i="64"/>
  <c r="R20" i="64"/>
  <c r="Q20" i="64"/>
  <c r="P20" i="64"/>
  <c r="O20" i="64"/>
  <c r="X19" i="64"/>
  <c r="W19" i="64"/>
  <c r="V19" i="64"/>
  <c r="U19" i="64"/>
  <c r="T19" i="64"/>
  <c r="S19" i="64"/>
  <c r="R19" i="64"/>
  <c r="Q19" i="64"/>
  <c r="P19" i="64"/>
  <c r="O19" i="64"/>
  <c r="X18" i="64"/>
  <c r="W18" i="64"/>
  <c r="V18" i="64"/>
  <c r="U18" i="64"/>
  <c r="T18" i="64"/>
  <c r="S18" i="64"/>
  <c r="R18" i="64"/>
  <c r="Q18" i="64"/>
  <c r="P18" i="64"/>
  <c r="O18" i="64"/>
  <c r="X17" i="64"/>
  <c r="W17" i="64"/>
  <c r="V17" i="64"/>
  <c r="U17" i="64"/>
  <c r="T17" i="64"/>
  <c r="S17" i="64"/>
  <c r="R17" i="64"/>
  <c r="Q17" i="64"/>
  <c r="P17" i="64"/>
  <c r="O17" i="64"/>
  <c r="X16" i="64"/>
  <c r="W16" i="64"/>
  <c r="V16" i="64"/>
  <c r="U16" i="64"/>
  <c r="T16" i="64"/>
  <c r="S16" i="64"/>
  <c r="R16" i="64"/>
  <c r="Q16" i="64"/>
  <c r="P16" i="64"/>
  <c r="O16" i="64"/>
  <c r="X15" i="64"/>
  <c r="W15" i="64"/>
  <c r="V15" i="64"/>
  <c r="U15" i="64"/>
  <c r="T15" i="64"/>
  <c r="S15" i="64"/>
  <c r="R15" i="64"/>
  <c r="Q15" i="64"/>
  <c r="P15" i="64"/>
  <c r="O15" i="64"/>
  <c r="X14" i="64"/>
  <c r="W14" i="64"/>
  <c r="V14" i="64"/>
  <c r="U14" i="64"/>
  <c r="T14" i="64"/>
  <c r="S14" i="64"/>
  <c r="R14" i="64"/>
  <c r="Q14" i="64"/>
  <c r="P14" i="64"/>
  <c r="O14" i="64"/>
  <c r="X13" i="64"/>
  <c r="W13" i="64"/>
  <c r="V13" i="64"/>
  <c r="U13" i="64"/>
  <c r="T13" i="64"/>
  <c r="S13" i="64"/>
  <c r="R13" i="64"/>
  <c r="Q13" i="64"/>
  <c r="P13" i="64"/>
  <c r="O13" i="64"/>
  <c r="X12" i="64"/>
  <c r="W12" i="64"/>
  <c r="V12" i="64"/>
  <c r="U12" i="64"/>
  <c r="T12" i="64"/>
  <c r="S12" i="64"/>
  <c r="R12" i="64"/>
  <c r="Q12" i="64"/>
  <c r="P12" i="64"/>
  <c r="O12" i="64"/>
  <c r="X11" i="64"/>
  <c r="W11" i="64"/>
  <c r="V11" i="64"/>
  <c r="U11" i="64"/>
  <c r="T11" i="64"/>
  <c r="S11" i="64"/>
  <c r="R11" i="64"/>
  <c r="Q11" i="64"/>
  <c r="P11" i="64"/>
  <c r="O11" i="64"/>
  <c r="X10" i="64"/>
  <c r="W10" i="64"/>
  <c r="V10" i="64"/>
  <c r="U10" i="64"/>
  <c r="T10" i="64"/>
  <c r="S10" i="64"/>
  <c r="R10" i="64"/>
  <c r="Q10" i="64"/>
  <c r="P10" i="64"/>
  <c r="O10" i="64"/>
  <c r="X9" i="64"/>
  <c r="W9" i="64"/>
  <c r="V9" i="64"/>
  <c r="U9" i="64"/>
  <c r="T9" i="64"/>
  <c r="S9" i="64"/>
  <c r="R9" i="64"/>
  <c r="Q9" i="64"/>
  <c r="P9" i="64"/>
  <c r="O9" i="64"/>
  <c r="X8" i="64"/>
  <c r="W8" i="64"/>
  <c r="V8" i="64"/>
  <c r="U8" i="64"/>
  <c r="T8" i="64"/>
  <c r="S8" i="64"/>
  <c r="R8" i="64"/>
  <c r="Q8" i="64"/>
  <c r="P8" i="64"/>
  <c r="O8" i="64"/>
  <c r="X7" i="64"/>
  <c r="W7" i="64"/>
  <c r="V7" i="64"/>
  <c r="U7" i="64"/>
  <c r="T7" i="64"/>
  <c r="S7" i="64"/>
  <c r="R7" i="64"/>
  <c r="Q7" i="64"/>
  <c r="P7" i="64"/>
  <c r="O7" i="64"/>
  <c r="M24" i="64"/>
  <c r="L24" i="64"/>
  <c r="K24" i="64"/>
  <c r="J24" i="64"/>
  <c r="I24" i="64"/>
  <c r="H24" i="64"/>
  <c r="G24" i="64"/>
  <c r="F24" i="64"/>
  <c r="E24" i="64"/>
  <c r="D24" i="64"/>
  <c r="M22" i="64"/>
  <c r="L22" i="64"/>
  <c r="K22" i="64"/>
  <c r="J22" i="64"/>
  <c r="I22" i="64"/>
  <c r="H22" i="64"/>
  <c r="G22" i="64"/>
  <c r="F22" i="64"/>
  <c r="E22" i="64"/>
  <c r="D22" i="64"/>
  <c r="M21" i="64"/>
  <c r="L21" i="64"/>
  <c r="K21" i="64"/>
  <c r="J21" i="64"/>
  <c r="I21" i="64"/>
  <c r="H21" i="64"/>
  <c r="G21" i="64"/>
  <c r="F21" i="64"/>
  <c r="E21" i="64"/>
  <c r="D21" i="64"/>
  <c r="M20" i="64"/>
  <c r="L20" i="64"/>
  <c r="K20" i="64"/>
  <c r="J20" i="64"/>
  <c r="I20" i="64"/>
  <c r="H20" i="64"/>
  <c r="G20" i="64"/>
  <c r="F20" i="64"/>
  <c r="E20" i="64"/>
  <c r="D20" i="64"/>
  <c r="M19" i="64"/>
  <c r="L19" i="64"/>
  <c r="K19" i="64"/>
  <c r="J19" i="64"/>
  <c r="I19" i="64"/>
  <c r="H19" i="64"/>
  <c r="G19" i="64"/>
  <c r="F19" i="64"/>
  <c r="E19" i="64"/>
  <c r="D19" i="64"/>
  <c r="M18" i="64"/>
  <c r="L18" i="64"/>
  <c r="K18" i="64"/>
  <c r="J18" i="64"/>
  <c r="I18" i="64"/>
  <c r="H18" i="64"/>
  <c r="G18" i="64"/>
  <c r="F18" i="64"/>
  <c r="E18" i="64"/>
  <c r="D18" i="64"/>
  <c r="M17" i="64"/>
  <c r="L17" i="64"/>
  <c r="K17" i="64"/>
  <c r="J17" i="64"/>
  <c r="I17" i="64"/>
  <c r="H17" i="64"/>
  <c r="G17" i="64"/>
  <c r="F17" i="64"/>
  <c r="E17" i="64"/>
  <c r="D17" i="64"/>
  <c r="M16" i="64"/>
  <c r="L16" i="64"/>
  <c r="K16" i="64"/>
  <c r="J16" i="64"/>
  <c r="I16" i="64"/>
  <c r="H16" i="64"/>
  <c r="G16" i="64"/>
  <c r="F16" i="64"/>
  <c r="E16" i="64"/>
  <c r="D16" i="64"/>
  <c r="M15" i="64"/>
  <c r="L15" i="64"/>
  <c r="K15" i="64"/>
  <c r="J15" i="64"/>
  <c r="I15" i="64"/>
  <c r="H15" i="64"/>
  <c r="G15" i="64"/>
  <c r="F15" i="64"/>
  <c r="E15" i="64"/>
  <c r="D15" i="64"/>
  <c r="M14" i="64"/>
  <c r="L14" i="64"/>
  <c r="K14" i="64"/>
  <c r="J14" i="64"/>
  <c r="I14" i="64"/>
  <c r="H14" i="64"/>
  <c r="G14" i="64"/>
  <c r="F14" i="64"/>
  <c r="E14" i="64"/>
  <c r="D14" i="64"/>
  <c r="M13" i="64"/>
  <c r="L13" i="64"/>
  <c r="K13" i="64"/>
  <c r="J13" i="64"/>
  <c r="I13" i="64"/>
  <c r="H13" i="64"/>
  <c r="G13" i="64"/>
  <c r="F13" i="64"/>
  <c r="E13" i="64"/>
  <c r="D13" i="64"/>
  <c r="M12" i="64"/>
  <c r="L12" i="64"/>
  <c r="K12" i="64"/>
  <c r="J12" i="64"/>
  <c r="I12" i="64"/>
  <c r="H12" i="64"/>
  <c r="G12" i="64"/>
  <c r="F12" i="64"/>
  <c r="E12" i="64"/>
  <c r="D12" i="64"/>
  <c r="M11" i="64"/>
  <c r="L11" i="64"/>
  <c r="K11" i="64"/>
  <c r="J11" i="64"/>
  <c r="I11" i="64"/>
  <c r="H11" i="64"/>
  <c r="G11" i="64"/>
  <c r="F11" i="64"/>
  <c r="E11" i="64"/>
  <c r="D11" i="64"/>
  <c r="M10" i="64"/>
  <c r="L10" i="64"/>
  <c r="K10" i="64"/>
  <c r="J10" i="64"/>
  <c r="I10" i="64"/>
  <c r="H10" i="64"/>
  <c r="G10" i="64"/>
  <c r="F10" i="64"/>
  <c r="E10" i="64"/>
  <c r="D10" i="64"/>
  <c r="M9" i="64"/>
  <c r="L9" i="64"/>
  <c r="K9" i="64"/>
  <c r="J9" i="64"/>
  <c r="I9" i="64"/>
  <c r="H9" i="64"/>
  <c r="G9" i="64"/>
  <c r="F9" i="64"/>
  <c r="E9" i="64"/>
  <c r="D9" i="64"/>
  <c r="M8" i="64"/>
  <c r="L8" i="64"/>
  <c r="K8" i="64"/>
  <c r="J8" i="64"/>
  <c r="I8" i="64"/>
  <c r="H8" i="64"/>
  <c r="G8" i="64"/>
  <c r="F8" i="64"/>
  <c r="E8" i="64"/>
  <c r="D8" i="64"/>
  <c r="M7" i="64"/>
  <c r="L7" i="64"/>
  <c r="K7" i="64"/>
  <c r="J7" i="64"/>
  <c r="I7" i="64"/>
  <c r="H7" i="64"/>
  <c r="G7" i="64"/>
  <c r="F7" i="64"/>
  <c r="E7" i="64"/>
  <c r="D7" i="64"/>
  <c r="CD20" i="64" l="1"/>
  <c r="BK10" i="64"/>
  <c r="BY10" i="64"/>
  <c r="BY12" i="64"/>
  <c r="BY14" i="64"/>
  <c r="CA15" i="64"/>
  <c r="CA9" i="64"/>
  <c r="CG10" i="64"/>
  <c r="CS13" i="64"/>
  <c r="CS17" i="64"/>
  <c r="CS19" i="64"/>
  <c r="CS21" i="64"/>
  <c r="BH8" i="64"/>
  <c r="BH10" i="64"/>
  <c r="BH12" i="64"/>
  <c r="CA21" i="64"/>
  <c r="BS15" i="64"/>
  <c r="BS17" i="64"/>
  <c r="BS19" i="64"/>
  <c r="CH10" i="64"/>
  <c r="CH14" i="64"/>
  <c r="CH16" i="64"/>
  <c r="CH20" i="64"/>
  <c r="BY8" i="64"/>
  <c r="BN11" i="64"/>
  <c r="CF19" i="64"/>
  <c r="CF13" i="64"/>
  <c r="BU16" i="64"/>
  <c r="BW9" i="64"/>
  <c r="BW11" i="64"/>
  <c r="BW15" i="64"/>
  <c r="BW17" i="64"/>
  <c r="BW19" i="64"/>
  <c r="CR10" i="64"/>
  <c r="BV10" i="64"/>
  <c r="BJ19" i="64"/>
  <c r="BJ15" i="64"/>
  <c r="BJ11" i="64"/>
  <c r="BS9" i="64"/>
  <c r="BS21" i="64"/>
  <c r="CL20" i="64"/>
  <c r="BU8" i="64"/>
  <c r="BU10" i="64"/>
  <c r="BU12" i="64"/>
  <c r="BU18" i="64"/>
  <c r="BU20" i="64"/>
  <c r="BY16" i="64"/>
  <c r="BY20" i="64"/>
  <c r="BY18" i="64"/>
  <c r="CA17" i="64"/>
  <c r="CF9" i="64"/>
  <c r="CA19" i="64"/>
  <c r="CK21" i="64"/>
  <c r="CQ8" i="64"/>
  <c r="CQ10" i="64"/>
  <c r="CQ12" i="64"/>
  <c r="CQ18" i="64"/>
  <c r="CW9" i="64"/>
  <c r="CW13" i="64"/>
  <c r="CW15" i="64"/>
  <c r="CW17" i="64"/>
  <c r="CW19" i="64"/>
  <c r="BU15" i="64"/>
  <c r="CU8" i="64"/>
  <c r="CU10" i="64"/>
  <c r="CU12" i="64"/>
  <c r="CS24" i="64"/>
  <c r="CW24" i="64"/>
  <c r="CF24" i="64"/>
  <c r="CU24" i="64"/>
  <c r="BP11" i="64"/>
  <c r="CT20" i="64"/>
  <c r="BN24" i="64"/>
  <c r="CS8" i="64"/>
  <c r="CS10" i="64"/>
  <c r="CD22" i="64"/>
  <c r="CV15" i="64"/>
  <c r="CJ14" i="64"/>
  <c r="CJ16" i="64"/>
  <c r="CJ18" i="64"/>
  <c r="CJ20" i="64"/>
  <c r="BW21" i="64"/>
  <c r="CH9" i="64"/>
  <c r="CH11" i="64"/>
  <c r="CH15" i="64"/>
  <c r="BT16" i="64"/>
  <c r="CO8" i="64"/>
  <c r="CO12" i="64"/>
  <c r="CO16" i="64"/>
  <c r="BR17" i="64"/>
  <c r="CL22" i="64"/>
  <c r="BO12" i="64"/>
  <c r="BO18" i="64"/>
  <c r="CJ7" i="64"/>
  <c r="CJ9" i="64"/>
  <c r="CJ11" i="64"/>
  <c r="CU11" i="64"/>
  <c r="CU19" i="64"/>
  <c r="BM9" i="64"/>
  <c r="BM13" i="64"/>
  <c r="BM17" i="64"/>
  <c r="CW10" i="64"/>
  <c r="CW14" i="64"/>
  <c r="BV15" i="64"/>
  <c r="BV17" i="64"/>
  <c r="CU16" i="64"/>
  <c r="CJ8" i="64"/>
  <c r="CU14" i="64"/>
  <c r="CT22" i="64"/>
  <c r="CP8" i="64"/>
  <c r="CD11" i="64"/>
  <c r="CL17" i="64"/>
  <c r="CV11" i="64"/>
  <c r="CK12" i="64"/>
  <c r="CK19" i="64"/>
  <c r="BO21" i="64"/>
  <c r="BO11" i="64"/>
  <c r="BO17" i="64"/>
  <c r="CI10" i="64"/>
  <c r="CI16" i="64"/>
  <c r="CI18" i="64"/>
  <c r="CR13" i="64"/>
  <c r="CG21" i="64"/>
  <c r="CG9" i="64"/>
  <c r="CG15" i="64"/>
  <c r="CG17" i="64"/>
  <c r="CG19" i="64"/>
  <c r="BK12" i="64"/>
  <c r="BK24" i="64"/>
  <c r="BK19" i="64"/>
  <c r="CP16" i="64"/>
  <c r="CE15" i="64"/>
  <c r="BT10" i="64"/>
  <c r="BT20" i="64"/>
  <c r="CE10" i="64"/>
  <c r="CE12" i="64"/>
  <c r="CE18" i="64"/>
  <c r="BI8" i="64"/>
  <c r="BH17" i="64"/>
  <c r="CN24" i="64"/>
  <c r="CC15" i="64"/>
  <c r="CC19" i="64"/>
  <c r="BP15" i="64"/>
  <c r="BP17" i="64"/>
  <c r="CV24" i="64"/>
  <c r="CU15" i="64"/>
  <c r="CJ10" i="64"/>
  <c r="CU18" i="64"/>
  <c r="BY11" i="64"/>
  <c r="BY24" i="64"/>
  <c r="BN8" i="64"/>
  <c r="BM8" i="64"/>
  <c r="BM12" i="64"/>
  <c r="BM14" i="64"/>
  <c r="BM18" i="64"/>
  <c r="BM20" i="64"/>
  <c r="CS12" i="64"/>
  <c r="CH24" i="64"/>
  <c r="BL24" i="64"/>
  <c r="BL13" i="64"/>
  <c r="H23" i="64"/>
  <c r="H25" i="64" s="1"/>
  <c r="BK7" i="64"/>
  <c r="BK9" i="64"/>
  <c r="BK11" i="64"/>
  <c r="CP18" i="64"/>
  <c r="CE14" i="64"/>
  <c r="CE16" i="64"/>
  <c r="CQ24" i="64"/>
  <c r="BJ8" i="64"/>
  <c r="BJ10" i="64"/>
  <c r="BJ14" i="64"/>
  <c r="BJ16" i="64"/>
  <c r="BJ20" i="64"/>
  <c r="CO14" i="64"/>
  <c r="CD24" i="64"/>
  <c r="P23" i="64"/>
  <c r="P25" i="64" s="1"/>
  <c r="CW16" i="64"/>
  <c r="CW8" i="64"/>
  <c r="CW12" i="64"/>
  <c r="BP24" i="64"/>
  <c r="CA24" i="64"/>
  <c r="BP20" i="64"/>
  <c r="BD23" i="64"/>
  <c r="BD25" i="64" s="1"/>
  <c r="CV10" i="64"/>
  <c r="CV12" i="64"/>
  <c r="CV19" i="64"/>
  <c r="BZ17" i="64"/>
  <c r="BM16" i="64"/>
  <c r="BX18" i="64"/>
  <c r="BW24" i="64"/>
  <c r="BL17" i="64"/>
  <c r="BL11" i="64"/>
  <c r="CG24" i="64"/>
  <c r="CF14" i="64"/>
  <c r="CF16" i="64"/>
  <c r="CF20" i="64"/>
  <c r="BJ18" i="64"/>
  <c r="CO24" i="64"/>
  <c r="BS24" i="64"/>
  <c r="CD13" i="64"/>
  <c r="BH21" i="64"/>
  <c r="BH11" i="64"/>
  <c r="BH13" i="64"/>
  <c r="BH19" i="64"/>
  <c r="CC11" i="64"/>
  <c r="CN11" i="64"/>
  <c r="CL9" i="64"/>
  <c r="CL15" i="64"/>
  <c r="CL24" i="64"/>
  <c r="CL11" i="64"/>
  <c r="CL13" i="64"/>
  <c r="CA10" i="64"/>
  <c r="CA11" i="64"/>
  <c r="BP13" i="64"/>
  <c r="BP19" i="64"/>
  <c r="X23" i="64"/>
  <c r="X25" i="64" s="1"/>
  <c r="BP12" i="64"/>
  <c r="BP18" i="64"/>
  <c r="CK24" i="64"/>
  <c r="BZ24" i="64"/>
  <c r="CK22" i="64"/>
  <c r="BO24" i="64"/>
  <c r="BZ15" i="64"/>
  <c r="CU21" i="64"/>
  <c r="BN22" i="64"/>
  <c r="BY22" i="64"/>
  <c r="BN16" i="64"/>
  <c r="BN10" i="64"/>
  <c r="BN18" i="64"/>
  <c r="BN20" i="64"/>
  <c r="BN9" i="64"/>
  <c r="BN13" i="64"/>
  <c r="BN15" i="64"/>
  <c r="BN17" i="64"/>
  <c r="BN19" i="64"/>
  <c r="CT11" i="64"/>
  <c r="CT15" i="64"/>
  <c r="CI20" i="64"/>
  <c r="CT8" i="64"/>
  <c r="CT10" i="64"/>
  <c r="CT18" i="64"/>
  <c r="BX11" i="64"/>
  <c r="BM22" i="64"/>
  <c r="BX13" i="64"/>
  <c r="BX15" i="64"/>
  <c r="BW18" i="64"/>
  <c r="BL21" i="64"/>
  <c r="BL15" i="64"/>
  <c r="BL19" i="64"/>
  <c r="CR16" i="64"/>
  <c r="CR24" i="64"/>
  <c r="BV18" i="64"/>
  <c r="BK21" i="64"/>
  <c r="BK17" i="64"/>
  <c r="BV11" i="64"/>
  <c r="CQ21" i="64"/>
  <c r="AN23" i="64"/>
  <c r="CF10" i="64"/>
  <c r="BU9" i="64"/>
  <c r="BJ22" i="64"/>
  <c r="BU22" i="64"/>
  <c r="BU11" i="64"/>
  <c r="BU17" i="64"/>
  <c r="BJ13" i="64"/>
  <c r="BJ17" i="64"/>
  <c r="CP24" i="64"/>
  <c r="CP9" i="64"/>
  <c r="CP15" i="64"/>
  <c r="BT15" i="64"/>
  <c r="BT8" i="64"/>
  <c r="CO21" i="64"/>
  <c r="CO13" i="64"/>
  <c r="CO15" i="64"/>
  <c r="CO19" i="64"/>
  <c r="CD15" i="64"/>
  <c r="BS10" i="64"/>
  <c r="BS18" i="64"/>
  <c r="BH20" i="64"/>
  <c r="BG18" i="64"/>
  <c r="BG17" i="64"/>
  <c r="CW21" i="64"/>
  <c r="CA22" i="64"/>
  <c r="CL10" i="64"/>
  <c r="CL18" i="64"/>
  <c r="BP8" i="64"/>
  <c r="BP10" i="64"/>
  <c r="CA12" i="64"/>
  <c r="CA18" i="64"/>
  <c r="CK9" i="64"/>
  <c r="CK11" i="64"/>
  <c r="CK17" i="64"/>
  <c r="CK13" i="64"/>
  <c r="CK15" i="64"/>
  <c r="BZ13" i="64"/>
  <c r="BZ11" i="64"/>
  <c r="CK10" i="64"/>
  <c r="BO7" i="64"/>
  <c r="BO9" i="64"/>
  <c r="BO19" i="64"/>
  <c r="BZ10" i="64"/>
  <c r="L23" i="64"/>
  <c r="L25" i="64" s="1"/>
  <c r="CU7" i="64"/>
  <c r="CJ13" i="64"/>
  <c r="CJ19" i="64"/>
  <c r="BY9" i="64"/>
  <c r="BY15" i="64"/>
  <c r="BY17" i="64"/>
  <c r="BY19" i="64"/>
  <c r="AU14" i="64"/>
  <c r="CT14" i="64"/>
  <c r="CT24" i="64"/>
  <c r="CT17" i="64"/>
  <c r="CT16" i="64"/>
  <c r="CI24" i="64"/>
  <c r="CI21" i="64"/>
  <c r="AF23" i="64"/>
  <c r="AF25" i="64" s="1"/>
  <c r="BX10" i="64"/>
  <c r="BX16" i="64"/>
  <c r="CI19" i="64"/>
  <c r="BX12" i="64"/>
  <c r="CS9" i="64"/>
  <c r="CH13" i="64"/>
  <c r="CS15" i="64"/>
  <c r="CS14" i="64"/>
  <c r="CS16" i="64"/>
  <c r="CH17" i="64"/>
  <c r="BW22" i="64"/>
  <c r="CH22" i="64"/>
  <c r="CH18" i="64"/>
  <c r="BL18" i="64"/>
  <c r="BL8" i="64"/>
  <c r="BL10" i="64"/>
  <c r="BL12" i="64"/>
  <c r="BL16" i="64"/>
  <c r="BL20" i="64"/>
  <c r="CG16" i="64"/>
  <c r="CR11" i="64"/>
  <c r="CR15" i="64"/>
  <c r="CR19" i="64"/>
  <c r="CR8" i="64"/>
  <c r="CG22" i="64"/>
  <c r="Y13" i="64"/>
  <c r="AH41" i="64" s="1"/>
  <c r="Y16" i="64"/>
  <c r="AH44" i="64" s="1"/>
  <c r="CG11" i="64"/>
  <c r="BV24" i="64"/>
  <c r="BV13" i="64"/>
  <c r="C12" i="64"/>
  <c r="C19" i="64"/>
  <c r="CQ14" i="64"/>
  <c r="CQ16" i="64"/>
  <c r="CF18" i="64"/>
  <c r="AJ7" i="64"/>
  <c r="CQ11" i="64"/>
  <c r="CQ15" i="64"/>
  <c r="CQ19" i="64"/>
  <c r="CF11" i="64"/>
  <c r="CF15" i="64"/>
  <c r="BU19" i="64"/>
  <c r="N14" i="64"/>
  <c r="BJ24" i="64"/>
  <c r="CE21" i="64"/>
  <c r="CP22" i="64"/>
  <c r="AJ17" i="64"/>
  <c r="AJ10" i="64"/>
  <c r="AJ12" i="64"/>
  <c r="CP10" i="64"/>
  <c r="AB23" i="64"/>
  <c r="AB25" i="64" s="1"/>
  <c r="Y22" i="64"/>
  <c r="AH50" i="64" s="1"/>
  <c r="CE11" i="64"/>
  <c r="CE19" i="64"/>
  <c r="BT18" i="64"/>
  <c r="BI12" i="64"/>
  <c r="BI14" i="64"/>
  <c r="BI16" i="64"/>
  <c r="BI18" i="64"/>
  <c r="BI20" i="64"/>
  <c r="N18" i="64"/>
  <c r="BT13" i="64"/>
  <c r="C8" i="64"/>
  <c r="C10" i="64"/>
  <c r="C20" i="64"/>
  <c r="C14" i="64"/>
  <c r="CO9" i="64"/>
  <c r="AU15" i="64"/>
  <c r="AU19" i="64"/>
  <c r="CD9" i="64"/>
  <c r="CO17" i="64"/>
  <c r="CD17" i="64"/>
  <c r="AJ13" i="64"/>
  <c r="CO10" i="64"/>
  <c r="CD16" i="64"/>
  <c r="BS14" i="64"/>
  <c r="Y8" i="64"/>
  <c r="AH36" i="64" s="1"/>
  <c r="Y9" i="64"/>
  <c r="AH37" i="64" s="1"/>
  <c r="Y11" i="64"/>
  <c r="AH39" i="64" s="1"/>
  <c r="Y17" i="64"/>
  <c r="AH45" i="64" s="1"/>
  <c r="CD18" i="64"/>
  <c r="N22" i="64"/>
  <c r="N9" i="64"/>
  <c r="BH18" i="64"/>
  <c r="C21" i="64"/>
  <c r="AV23" i="64"/>
  <c r="AV25" i="64" s="1"/>
  <c r="AU11" i="64"/>
  <c r="CN19" i="64"/>
  <c r="CN20" i="64"/>
  <c r="CN10" i="64"/>
  <c r="Y24" i="64"/>
  <c r="AH53" i="64" s="1"/>
  <c r="CC10" i="64"/>
  <c r="BR10" i="64"/>
  <c r="CC17" i="64"/>
  <c r="BR11" i="64"/>
  <c r="BR13" i="64"/>
  <c r="BR24" i="64"/>
  <c r="BG24" i="64"/>
  <c r="BG9" i="64"/>
  <c r="N7" i="64"/>
  <c r="N17" i="64"/>
  <c r="C11" i="64"/>
  <c r="C15" i="64"/>
  <c r="C17" i="64"/>
  <c r="AZ23" i="64"/>
  <c r="AZ25" i="64" s="1"/>
  <c r="CT9" i="64"/>
  <c r="AJ15" i="64"/>
  <c r="CP17" i="64"/>
  <c r="CQ9" i="64"/>
  <c r="CU9" i="64"/>
  <c r="AJ11" i="64"/>
  <c r="CP13" i="64"/>
  <c r="CT13" i="64"/>
  <c r="CD14" i="64"/>
  <c r="CL16" i="64"/>
  <c r="CQ17" i="64"/>
  <c r="CU17" i="64"/>
  <c r="AJ20" i="64"/>
  <c r="CO20" i="64"/>
  <c r="CS20" i="64"/>
  <c r="CW20" i="64"/>
  <c r="CF21" i="64"/>
  <c r="CN9" i="64"/>
  <c r="CR9" i="64"/>
  <c r="CV9" i="64"/>
  <c r="CP11" i="64"/>
  <c r="CQ13" i="64"/>
  <c r="CU13" i="64"/>
  <c r="CN14" i="64"/>
  <c r="CR14" i="64"/>
  <c r="CV14" i="64"/>
  <c r="CV16" i="64"/>
  <c r="CN18" i="64"/>
  <c r="CR18" i="64"/>
  <c r="CV18" i="64"/>
  <c r="CP20" i="64"/>
  <c r="CV21" i="64"/>
  <c r="CC8" i="64"/>
  <c r="CG8" i="64"/>
  <c r="CK8" i="64"/>
  <c r="CE24" i="64"/>
  <c r="CD8" i="64"/>
  <c r="CH8" i="64"/>
  <c r="CL8" i="64"/>
  <c r="CC12" i="64"/>
  <c r="CG12" i="64"/>
  <c r="CI15" i="64"/>
  <c r="CE17" i="64"/>
  <c r="CI17" i="64"/>
  <c r="Y21" i="64"/>
  <c r="AH51" i="64" s="1"/>
  <c r="CE7" i="64"/>
  <c r="CE9" i="64"/>
  <c r="CI9" i="64"/>
  <c r="CC16" i="64"/>
  <c r="CK16" i="64"/>
  <c r="CF17" i="64"/>
  <c r="CJ17" i="64"/>
  <c r="CC20" i="64"/>
  <c r="CG20" i="64"/>
  <c r="CK20" i="64"/>
  <c r="BR20" i="64"/>
  <c r="BV20" i="64"/>
  <c r="T23" i="64"/>
  <c r="T25" i="64" s="1"/>
  <c r="BR8" i="64"/>
  <c r="BV8" i="64"/>
  <c r="BZ8" i="64"/>
  <c r="BV14" i="64"/>
  <c r="BZ14" i="64"/>
  <c r="BR16" i="64"/>
  <c r="BV16" i="64"/>
  <c r="BZ16" i="64"/>
  <c r="BZ20" i="64"/>
  <c r="BW10" i="64"/>
  <c r="BT11" i="64"/>
  <c r="CA14" i="64"/>
  <c r="BS16" i="64"/>
  <c r="BW16" i="64"/>
  <c r="CA16" i="64"/>
  <c r="BT17" i="64"/>
  <c r="BX17" i="64"/>
  <c r="BZ18" i="64"/>
  <c r="BT19" i="64"/>
  <c r="BX19" i="64"/>
  <c r="BR22" i="64"/>
  <c r="BV22" i="64"/>
  <c r="BZ22" i="64"/>
  <c r="BG16" i="64"/>
  <c r="BK16" i="64"/>
  <c r="BO16" i="64"/>
  <c r="C18" i="64"/>
  <c r="D23" i="64"/>
  <c r="BI11" i="64"/>
  <c r="BI21" i="64"/>
  <c r="BM21" i="64"/>
  <c r="BI24" i="64"/>
  <c r="BM24" i="64"/>
  <c r="BM11" i="64"/>
  <c r="BI9" i="64"/>
  <c r="BG14" i="64"/>
  <c r="BK14" i="64"/>
  <c r="BO14" i="64"/>
  <c r="BK18" i="64"/>
  <c r="BI19" i="64"/>
  <c r="BM19" i="64"/>
  <c r="BH7" i="64"/>
  <c r="BP7" i="64"/>
  <c r="BT7" i="64"/>
  <c r="CI7" i="64"/>
  <c r="CQ7" i="64"/>
  <c r="CF8" i="64"/>
  <c r="CV8" i="64"/>
  <c r="BJ9" i="64"/>
  <c r="BZ9" i="64"/>
  <c r="BW14" i="64"/>
  <c r="N19" i="64"/>
  <c r="BG19" i="64"/>
  <c r="BT21" i="64"/>
  <c r="S23" i="64"/>
  <c r="F23" i="64"/>
  <c r="F25" i="64" s="1"/>
  <c r="J23" i="64"/>
  <c r="J25" i="64" s="1"/>
  <c r="R23" i="64"/>
  <c r="V23" i="64"/>
  <c r="Z23" i="64"/>
  <c r="AD23" i="64"/>
  <c r="AH23" i="64"/>
  <c r="AL23" i="64"/>
  <c r="CD7" i="64"/>
  <c r="AP23" i="64"/>
  <c r="CH7" i="64"/>
  <c r="AT23" i="64"/>
  <c r="CL7" i="64"/>
  <c r="AX23" i="64"/>
  <c r="CP7" i="64"/>
  <c r="BB23" i="64"/>
  <c r="CT7" i="64"/>
  <c r="BJ7" i="64"/>
  <c r="BN7" i="64"/>
  <c r="BR7" i="64"/>
  <c r="BV7" i="64"/>
  <c r="BZ7" i="64"/>
  <c r="BG8" i="64"/>
  <c r="BK8" i="64"/>
  <c r="BO8" i="64"/>
  <c r="BS8" i="64"/>
  <c r="BW8" i="64"/>
  <c r="CA8" i="64"/>
  <c r="CE8" i="64"/>
  <c r="CI8" i="64"/>
  <c r="AU8" i="64"/>
  <c r="BH9" i="64"/>
  <c r="BL9" i="64"/>
  <c r="BP9" i="64"/>
  <c r="BT9" i="64"/>
  <c r="BX9" i="64"/>
  <c r="AJ9" i="64"/>
  <c r="BV9" i="64"/>
  <c r="BI10" i="64"/>
  <c r="BM10" i="64"/>
  <c r="Y10" i="64"/>
  <c r="AH38" i="64" s="1"/>
  <c r="AU10" i="64"/>
  <c r="BG10" i="64"/>
  <c r="BO10" i="64"/>
  <c r="N11" i="64"/>
  <c r="BS11" i="64"/>
  <c r="CI11" i="64"/>
  <c r="CF12" i="64"/>
  <c r="BI13" i="64"/>
  <c r="BU13" i="64"/>
  <c r="BY13" i="64"/>
  <c r="CC13" i="64"/>
  <c r="CN13" i="64"/>
  <c r="CG14" i="64"/>
  <c r="CK14" i="64"/>
  <c r="BN14" i="64"/>
  <c r="CI14" i="64"/>
  <c r="BG15" i="64"/>
  <c r="N15" i="64"/>
  <c r="BK15" i="64"/>
  <c r="BO15" i="64"/>
  <c r="CJ15" i="64"/>
  <c r="BH16" i="64"/>
  <c r="BP16" i="64"/>
  <c r="Y20" i="64"/>
  <c r="AH48" i="64" s="1"/>
  <c r="BX20" i="64"/>
  <c r="CR20" i="64"/>
  <c r="BU21" i="64"/>
  <c r="W23" i="64"/>
  <c r="BL7" i="64"/>
  <c r="BX7" i="64"/>
  <c r="BX8" i="64"/>
  <c r="CN8" i="64"/>
  <c r="BR9" i="64"/>
  <c r="BG11" i="64"/>
  <c r="Y14" i="64"/>
  <c r="AH42" i="64" s="1"/>
  <c r="CJ21" i="64"/>
  <c r="BY21" i="64"/>
  <c r="BI22" i="64"/>
  <c r="CW22" i="64"/>
  <c r="AR23" i="64"/>
  <c r="E23" i="64"/>
  <c r="E25" i="64" s="1"/>
  <c r="I23" i="64"/>
  <c r="I25" i="64" s="1"/>
  <c r="M23" i="64"/>
  <c r="M25" i="64" s="1"/>
  <c r="Q23" i="64"/>
  <c r="U23" i="64"/>
  <c r="Y7" i="64"/>
  <c r="AH35" i="64" s="1"/>
  <c r="AC23" i="64"/>
  <c r="AG23" i="64"/>
  <c r="AK23" i="64"/>
  <c r="AO23" i="64"/>
  <c r="CG7" i="64"/>
  <c r="AS23" i="64"/>
  <c r="CK7" i="64"/>
  <c r="AW23" i="64"/>
  <c r="CO7" i="64"/>
  <c r="BA23" i="64"/>
  <c r="CS7" i="64"/>
  <c r="BE23" i="64"/>
  <c r="CW7" i="64"/>
  <c r="BI7" i="64"/>
  <c r="BM7" i="64"/>
  <c r="BU7" i="64"/>
  <c r="BY7" i="64"/>
  <c r="CC7" i="64"/>
  <c r="CR7" i="64"/>
  <c r="CC9" i="64"/>
  <c r="CD10" i="64"/>
  <c r="Y12" i="64"/>
  <c r="AH40" i="64" s="1"/>
  <c r="BT12" i="64"/>
  <c r="AJ19" i="64"/>
  <c r="C7" i="64"/>
  <c r="G23" i="64"/>
  <c r="K23" i="64"/>
  <c r="K25" i="64" s="1"/>
  <c r="O23" i="64"/>
  <c r="AA23" i="64"/>
  <c r="AE23" i="64"/>
  <c r="AI23" i="64"/>
  <c r="AM23" i="64"/>
  <c r="AQ23" i="64"/>
  <c r="AU7" i="64"/>
  <c r="AY23" i="64"/>
  <c r="BC23" i="64"/>
  <c r="BG7" i="64"/>
  <c r="BS7" i="64"/>
  <c r="BW7" i="64"/>
  <c r="CA7" i="64"/>
  <c r="CF7" i="64"/>
  <c r="CN7" i="64"/>
  <c r="CV7" i="64"/>
  <c r="N8" i="64"/>
  <c r="AJ8" i="64"/>
  <c r="C9" i="64"/>
  <c r="N10" i="64"/>
  <c r="BG12" i="64"/>
  <c r="BS12" i="64"/>
  <c r="BW12" i="64"/>
  <c r="CI12" i="64"/>
  <c r="CN12" i="64"/>
  <c r="AU12" i="64"/>
  <c r="CR12" i="64"/>
  <c r="CJ12" i="64"/>
  <c r="N13" i="64"/>
  <c r="CV13" i="64"/>
  <c r="CG13" i="64"/>
  <c r="BU14" i="64"/>
  <c r="CL14" i="64"/>
  <c r="CP14" i="64"/>
  <c r="BR14" i="64"/>
  <c r="CC14" i="64"/>
  <c r="BH15" i="64"/>
  <c r="CN15" i="64"/>
  <c r="AU16" i="64"/>
  <c r="CN16" i="64"/>
  <c r="Y18" i="64"/>
  <c r="AH46" i="64" s="1"/>
  <c r="BR18" i="64"/>
  <c r="AU18" i="64"/>
  <c r="CC21" i="64"/>
  <c r="AJ21" i="64"/>
  <c r="AJ22" i="64"/>
  <c r="CC22" i="64"/>
  <c r="CS22" i="64"/>
  <c r="AU9" i="64"/>
  <c r="CO11" i="64"/>
  <c r="CS11" i="64"/>
  <c r="CW11" i="64"/>
  <c r="BJ12" i="64"/>
  <c r="BN12" i="64"/>
  <c r="BR12" i="64"/>
  <c r="BV12" i="64"/>
  <c r="BZ12" i="64"/>
  <c r="CD12" i="64"/>
  <c r="CH12" i="64"/>
  <c r="CL12" i="64"/>
  <c r="CP12" i="64"/>
  <c r="CT12" i="64"/>
  <c r="BG13" i="64"/>
  <c r="BK13" i="64"/>
  <c r="BO13" i="64"/>
  <c r="BS13" i="64"/>
  <c r="BW13" i="64"/>
  <c r="CA13" i="64"/>
  <c r="CE13" i="64"/>
  <c r="CI13" i="64"/>
  <c r="AU13" i="64"/>
  <c r="BH14" i="64"/>
  <c r="BL14" i="64"/>
  <c r="BP14" i="64"/>
  <c r="BT14" i="64"/>
  <c r="BX14" i="64"/>
  <c r="AJ14" i="64"/>
  <c r="BI15" i="64"/>
  <c r="BM15" i="64"/>
  <c r="Y15" i="64"/>
  <c r="AH43" i="64" s="1"/>
  <c r="AJ16" i="64"/>
  <c r="BI17" i="64"/>
  <c r="CQ20" i="64"/>
  <c r="CU20" i="64"/>
  <c r="BG21" i="64"/>
  <c r="CN21" i="64"/>
  <c r="AU21" i="64"/>
  <c r="CR21" i="64"/>
  <c r="N12" i="64"/>
  <c r="C13" i="64"/>
  <c r="BR15" i="64"/>
  <c r="C16" i="64"/>
  <c r="CN17" i="64"/>
  <c r="CR17" i="64"/>
  <c r="CV17" i="64"/>
  <c r="CC18" i="64"/>
  <c r="CG18" i="64"/>
  <c r="CK18" i="64"/>
  <c r="CO18" i="64"/>
  <c r="CS18" i="64"/>
  <c r="CW18" i="64"/>
  <c r="BR19" i="64"/>
  <c r="BV19" i="64"/>
  <c r="BZ19" i="64"/>
  <c r="CD19" i="64"/>
  <c r="CH19" i="64"/>
  <c r="CL19" i="64"/>
  <c r="CP19" i="64"/>
  <c r="CT19" i="64"/>
  <c r="BG20" i="64"/>
  <c r="BK20" i="64"/>
  <c r="BO20" i="64"/>
  <c r="BS20" i="64"/>
  <c r="BW20" i="64"/>
  <c r="CE20" i="64"/>
  <c r="AU20" i="64"/>
  <c r="CV20" i="64"/>
  <c r="BX21" i="64"/>
  <c r="BP21" i="64"/>
  <c r="N16" i="64"/>
  <c r="AU17" i="64"/>
  <c r="AJ18" i="64"/>
  <c r="Y19" i="64"/>
  <c r="AH47" i="64" s="1"/>
  <c r="N20" i="64"/>
  <c r="BJ21" i="64"/>
  <c r="BN21" i="64"/>
  <c r="BR21" i="64"/>
  <c r="BV21" i="64"/>
  <c r="BZ21" i="64"/>
  <c r="CD21" i="64"/>
  <c r="CH21" i="64"/>
  <c r="CL21" i="64"/>
  <c r="CP21" i="64"/>
  <c r="CT21" i="64"/>
  <c r="BG22" i="64"/>
  <c r="BK22" i="64"/>
  <c r="BO22" i="64"/>
  <c r="BS22" i="64"/>
  <c r="CI22" i="64"/>
  <c r="AU22" i="64"/>
  <c r="BH24" i="64"/>
  <c r="BX24" i="64"/>
  <c r="AJ24" i="64"/>
  <c r="CC24" i="64"/>
  <c r="CA20" i="64"/>
  <c r="N21" i="64"/>
  <c r="C22" i="64"/>
  <c r="BH22" i="64"/>
  <c r="BL22" i="64"/>
  <c r="BP22" i="64"/>
  <c r="BT22" i="64"/>
  <c r="CE22" i="64"/>
  <c r="BX22" i="64"/>
  <c r="CF22" i="64"/>
  <c r="CJ22" i="64"/>
  <c r="CO22" i="64"/>
  <c r="CQ22" i="64"/>
  <c r="C24" i="64"/>
  <c r="BU24" i="64"/>
  <c r="N24" i="64"/>
  <c r="AU24" i="64"/>
  <c r="CN22" i="64"/>
  <c r="CR22" i="64"/>
  <c r="CV22" i="64"/>
  <c r="CU22" i="64"/>
  <c r="BT24" i="64"/>
  <c r="CJ24" i="64"/>
  <c r="AN25" i="64" l="1"/>
  <c r="G25" i="64"/>
  <c r="D25" i="64"/>
  <c r="BT23" i="64"/>
  <c r="BF16" i="64"/>
  <c r="CV23" i="64"/>
  <c r="CB13" i="64"/>
  <c r="BF20" i="64"/>
  <c r="CR23" i="64"/>
  <c r="CB16" i="64"/>
  <c r="BF7" i="64"/>
  <c r="BQ14" i="64"/>
  <c r="BQ24" i="64"/>
  <c r="CM12" i="64"/>
  <c r="CB24" i="64"/>
  <c r="BQ18" i="64"/>
  <c r="BF19" i="64"/>
  <c r="BQ11" i="64"/>
  <c r="CM10" i="64"/>
  <c r="CM17" i="64"/>
  <c r="CM15" i="64"/>
  <c r="AU23" i="64"/>
  <c r="AU25" i="64" s="1"/>
  <c r="BQ17" i="64"/>
  <c r="BQ7" i="64"/>
  <c r="BQ9" i="64"/>
  <c r="BF12" i="64"/>
  <c r="CM20" i="64"/>
  <c r="CB17" i="64"/>
  <c r="BF17" i="64"/>
  <c r="BQ22" i="64"/>
  <c r="CB22" i="64"/>
  <c r="BF9" i="64"/>
  <c r="CB10" i="64"/>
  <c r="CM7" i="64"/>
  <c r="CB11" i="64"/>
  <c r="BF14" i="64"/>
  <c r="BF8" i="64"/>
  <c r="BF15" i="64"/>
  <c r="BF10" i="64"/>
  <c r="BF22" i="64"/>
  <c r="BF18" i="64"/>
  <c r="BF21" i="64"/>
  <c r="BF11" i="64"/>
  <c r="CM13" i="64"/>
  <c r="CB8" i="64"/>
  <c r="CB9" i="64"/>
  <c r="CB21" i="64"/>
  <c r="CM9" i="64"/>
  <c r="CM11" i="64"/>
  <c r="CM21" i="64"/>
  <c r="CM18" i="64"/>
  <c r="CM16" i="64"/>
  <c r="CB18" i="64"/>
  <c r="BQ19" i="64"/>
  <c r="BQ12" i="64"/>
  <c r="AE25" i="64"/>
  <c r="BW23" i="64"/>
  <c r="C23" i="64"/>
  <c r="AT25" i="64"/>
  <c r="CL23" i="64"/>
  <c r="V25" i="64"/>
  <c r="BN23" i="64"/>
  <c r="BL25" i="64"/>
  <c r="AA25" i="64"/>
  <c r="BS23" i="64"/>
  <c r="CO23" i="64"/>
  <c r="AW25" i="64"/>
  <c r="BQ21" i="64"/>
  <c r="BP23" i="64"/>
  <c r="AH25" i="64"/>
  <c r="BZ23" i="64"/>
  <c r="R25" i="64"/>
  <c r="BJ23" i="64"/>
  <c r="BL23" i="64"/>
  <c r="CB14" i="64"/>
  <c r="BQ13" i="64"/>
  <c r="BF13" i="64"/>
  <c r="BC25" i="64"/>
  <c r="CU23" i="64"/>
  <c r="AM25" i="64"/>
  <c r="CE23" i="64"/>
  <c r="O25" i="64"/>
  <c r="BG23" i="64"/>
  <c r="N23" i="64"/>
  <c r="CB19" i="64"/>
  <c r="CC23" i="64"/>
  <c r="AK25" i="64"/>
  <c r="AJ23" i="64"/>
  <c r="BM23" i="64"/>
  <c r="U25" i="64"/>
  <c r="CM19" i="64"/>
  <c r="BX23" i="64"/>
  <c r="BH23" i="64"/>
  <c r="W25" i="64"/>
  <c r="BO23" i="64"/>
  <c r="BQ20" i="64"/>
  <c r="CP23" i="64"/>
  <c r="AX25" i="64"/>
  <c r="AP25" i="64"/>
  <c r="CH23" i="64"/>
  <c r="AD25" i="64"/>
  <c r="BV23" i="64"/>
  <c r="BQ8" i="64"/>
  <c r="CB7" i="64"/>
  <c r="BU23" i="64"/>
  <c r="AC25" i="64"/>
  <c r="BP25" i="64"/>
  <c r="CT23" i="64"/>
  <c r="BB25" i="64"/>
  <c r="AL25" i="64"/>
  <c r="CD23" i="64"/>
  <c r="CF23" i="64"/>
  <c r="AQ25" i="64"/>
  <c r="CI23" i="64"/>
  <c r="CW23" i="64"/>
  <c r="BE25" i="64"/>
  <c r="CG23" i="64"/>
  <c r="AO25" i="64"/>
  <c r="CR25" i="64" s="1"/>
  <c r="CB12" i="64"/>
  <c r="CM8" i="64"/>
  <c r="S25" i="64"/>
  <c r="BK23" i="64"/>
  <c r="CM24" i="64"/>
  <c r="BF24" i="64"/>
  <c r="CM22" i="64"/>
  <c r="BQ15" i="64"/>
  <c r="AY25" i="64"/>
  <c r="CQ23" i="64"/>
  <c r="AI25" i="64"/>
  <c r="CA23" i="64"/>
  <c r="CS23" i="64"/>
  <c r="BA25" i="64"/>
  <c r="CK23" i="64"/>
  <c r="AS25" i="64"/>
  <c r="CV25" i="64" s="1"/>
  <c r="BY23" i="64"/>
  <c r="AG25" i="64"/>
  <c r="BI23" i="64"/>
  <c r="Q25" i="64"/>
  <c r="BT25" i="64" s="1"/>
  <c r="CJ23" i="64"/>
  <c r="AR25" i="64"/>
  <c r="CN23" i="64"/>
  <c r="BH25" i="64"/>
  <c r="CB15" i="64"/>
  <c r="BQ10" i="64"/>
  <c r="Y23" i="64"/>
  <c r="AH52" i="64" s="1"/>
  <c r="Z25" i="64"/>
  <c r="BR23" i="64"/>
  <c r="CB20" i="64"/>
  <c r="CM14" i="64"/>
  <c r="BQ16" i="64"/>
  <c r="CN25" i="64" l="1"/>
  <c r="C25" i="64"/>
  <c r="CM23" i="64"/>
  <c r="CA25" i="64"/>
  <c r="BK25" i="64"/>
  <c r="BU25" i="64"/>
  <c r="BO25" i="64"/>
  <c r="BM25" i="64"/>
  <c r="BG25" i="64"/>
  <c r="BS25" i="64"/>
  <c r="CL25" i="64"/>
  <c r="CS25" i="64"/>
  <c r="CG25" i="64"/>
  <c r="CD25" i="64"/>
  <c r="BV25" i="64"/>
  <c r="BX25" i="64"/>
  <c r="CQ25" i="64"/>
  <c r="CT25" i="64"/>
  <c r="CB23" i="64"/>
  <c r="AJ25" i="64"/>
  <c r="N25" i="64"/>
  <c r="BF23" i="64"/>
  <c r="CE25" i="64"/>
  <c r="BJ25" i="64"/>
  <c r="BN25" i="64"/>
  <c r="BR25" i="64"/>
  <c r="CP25" i="64"/>
  <c r="CU25" i="64"/>
  <c r="BZ25" i="64"/>
  <c r="BQ23" i="64"/>
  <c r="Y25" i="64"/>
  <c r="AH54" i="64" s="1"/>
  <c r="CJ25" i="64"/>
  <c r="BY25" i="64"/>
  <c r="CO25" i="64"/>
  <c r="CF25" i="64"/>
  <c r="CI25" i="64"/>
  <c r="BI25" i="64"/>
  <c r="CK25" i="64"/>
  <c r="CW25" i="64"/>
  <c r="CH25" i="64"/>
  <c r="CC25" i="64"/>
  <c r="BW25" i="64"/>
  <c r="CB25" i="64" l="1"/>
  <c r="BF25" i="64"/>
  <c r="CM25" i="64"/>
  <c r="BQ25" i="64"/>
  <c r="W24" i="63" l="1"/>
  <c r="V24" i="63"/>
  <c r="O24" i="63"/>
  <c r="W22" i="63"/>
  <c r="V22" i="63"/>
  <c r="O22" i="63"/>
  <c r="W21" i="63"/>
  <c r="V21" i="63"/>
  <c r="O21" i="63"/>
  <c r="W20" i="63"/>
  <c r="V20" i="63"/>
  <c r="O20" i="63"/>
  <c r="W19" i="63"/>
  <c r="V19" i="63"/>
  <c r="O19" i="63"/>
  <c r="W18" i="63"/>
  <c r="V18" i="63"/>
  <c r="O18" i="63"/>
  <c r="W17" i="63"/>
  <c r="V17" i="63"/>
  <c r="O17" i="63"/>
  <c r="W16" i="63"/>
  <c r="V16" i="63"/>
  <c r="O16" i="63"/>
  <c r="W15" i="63"/>
  <c r="V15" i="63"/>
  <c r="O15" i="63"/>
  <c r="W14" i="63"/>
  <c r="V14" i="63"/>
  <c r="O14" i="63"/>
  <c r="W13" i="63"/>
  <c r="V13" i="63"/>
  <c r="O13" i="63"/>
  <c r="W12" i="63"/>
  <c r="V12" i="63"/>
  <c r="Q12" i="63"/>
  <c r="O12" i="63"/>
  <c r="W11" i="63"/>
  <c r="V11" i="63"/>
  <c r="O11" i="63"/>
  <c r="W10" i="63"/>
  <c r="V10" i="63"/>
  <c r="O10" i="63"/>
  <c r="W9" i="63"/>
  <c r="V9" i="63"/>
  <c r="O9" i="63"/>
  <c r="W8" i="63"/>
  <c r="V8" i="63"/>
  <c r="O8" i="63"/>
  <c r="W7" i="63"/>
  <c r="V7" i="63"/>
  <c r="O7" i="63"/>
  <c r="M25" i="63"/>
  <c r="I28" i="63"/>
  <c r="L25" i="63"/>
  <c r="K25" i="63"/>
  <c r="J25" i="63"/>
  <c r="I25" i="63"/>
  <c r="H25" i="63"/>
  <c r="G25" i="63"/>
  <c r="F25" i="63"/>
  <c r="E25" i="63"/>
  <c r="D25" i="63"/>
  <c r="M23" i="63"/>
  <c r="L23" i="63"/>
  <c r="K23" i="63"/>
  <c r="J23" i="63"/>
  <c r="I23" i="63"/>
  <c r="H23" i="63"/>
  <c r="G23" i="63"/>
  <c r="F23" i="63"/>
  <c r="E23" i="63"/>
  <c r="D23" i="63"/>
  <c r="M28" i="63"/>
  <c r="L28" i="63"/>
  <c r="K28" i="63"/>
  <c r="J28" i="63"/>
  <c r="H28" i="63"/>
  <c r="G28" i="63"/>
  <c r="F28" i="63"/>
  <c r="E28" i="63"/>
  <c r="D28" i="63"/>
  <c r="M24" i="63"/>
  <c r="L24" i="63"/>
  <c r="K24" i="63"/>
  <c r="J24" i="63"/>
  <c r="I24" i="63"/>
  <c r="H24" i="63"/>
  <c r="G24" i="63"/>
  <c r="F24" i="63"/>
  <c r="E24" i="63"/>
  <c r="D24" i="63"/>
  <c r="M22" i="63"/>
  <c r="L22" i="63"/>
  <c r="K22" i="63"/>
  <c r="J22" i="63"/>
  <c r="I22" i="63"/>
  <c r="H22" i="63"/>
  <c r="G22" i="63"/>
  <c r="F22" i="63"/>
  <c r="E22" i="63"/>
  <c r="D22" i="63"/>
  <c r="M21" i="63"/>
  <c r="L21" i="63"/>
  <c r="K21" i="63"/>
  <c r="J21" i="63"/>
  <c r="I21" i="63"/>
  <c r="H21" i="63"/>
  <c r="G21" i="63"/>
  <c r="F21" i="63"/>
  <c r="E21" i="63"/>
  <c r="D21" i="63"/>
  <c r="M20" i="63"/>
  <c r="L20" i="63"/>
  <c r="K20" i="63"/>
  <c r="J20" i="63"/>
  <c r="I20" i="63"/>
  <c r="H20" i="63"/>
  <c r="G20" i="63"/>
  <c r="F20" i="63"/>
  <c r="E20" i="63"/>
  <c r="D20" i="63"/>
  <c r="M19" i="63"/>
  <c r="L19" i="63"/>
  <c r="K19" i="63"/>
  <c r="J19" i="63"/>
  <c r="I19" i="63"/>
  <c r="H19" i="63"/>
  <c r="G19" i="63"/>
  <c r="F19" i="63"/>
  <c r="E19" i="63"/>
  <c r="D19" i="63"/>
  <c r="M18" i="63"/>
  <c r="L18" i="63"/>
  <c r="K18" i="63"/>
  <c r="J18" i="63"/>
  <c r="I18" i="63"/>
  <c r="H18" i="63"/>
  <c r="G18" i="63"/>
  <c r="F18" i="63"/>
  <c r="E18" i="63"/>
  <c r="D18" i="63"/>
  <c r="M17" i="63"/>
  <c r="L17" i="63"/>
  <c r="K17" i="63"/>
  <c r="J17" i="63"/>
  <c r="I17" i="63"/>
  <c r="H17" i="63"/>
  <c r="G17" i="63"/>
  <c r="F17" i="63"/>
  <c r="E17" i="63"/>
  <c r="D17" i="63"/>
  <c r="M16" i="63"/>
  <c r="L16" i="63"/>
  <c r="K16" i="63"/>
  <c r="J16" i="63"/>
  <c r="I16" i="63"/>
  <c r="H16" i="63"/>
  <c r="G16" i="63"/>
  <c r="F16" i="63"/>
  <c r="E16" i="63"/>
  <c r="D16" i="63"/>
  <c r="M15" i="63"/>
  <c r="L15" i="63"/>
  <c r="K15" i="63"/>
  <c r="J15" i="63"/>
  <c r="I15" i="63"/>
  <c r="H15" i="63"/>
  <c r="G15" i="63"/>
  <c r="F15" i="63"/>
  <c r="E15" i="63"/>
  <c r="D15" i="63"/>
  <c r="M14" i="63"/>
  <c r="L14" i="63"/>
  <c r="K14" i="63"/>
  <c r="J14" i="63"/>
  <c r="I14" i="63"/>
  <c r="H14" i="63"/>
  <c r="G14" i="63"/>
  <c r="F14" i="63"/>
  <c r="E14" i="63"/>
  <c r="D14" i="63"/>
  <c r="M13" i="63"/>
  <c r="L13" i="63"/>
  <c r="K13" i="63"/>
  <c r="J13" i="63"/>
  <c r="I13" i="63"/>
  <c r="H13" i="63"/>
  <c r="G13" i="63"/>
  <c r="F13" i="63"/>
  <c r="E13" i="63"/>
  <c r="D13" i="63"/>
  <c r="M12" i="63"/>
  <c r="L12" i="63"/>
  <c r="K12" i="63"/>
  <c r="J12" i="63"/>
  <c r="I12" i="63"/>
  <c r="H12" i="63"/>
  <c r="G12" i="63"/>
  <c r="F12" i="63"/>
  <c r="E12" i="63"/>
  <c r="D12" i="63"/>
  <c r="M11" i="63"/>
  <c r="L11" i="63"/>
  <c r="K11" i="63"/>
  <c r="J11" i="63"/>
  <c r="I11" i="63"/>
  <c r="H11" i="63"/>
  <c r="G11" i="63"/>
  <c r="F11" i="63"/>
  <c r="E11" i="63"/>
  <c r="D11" i="63"/>
  <c r="M10" i="63"/>
  <c r="L10" i="63"/>
  <c r="K10" i="63"/>
  <c r="J10" i="63"/>
  <c r="I10" i="63"/>
  <c r="H10" i="63"/>
  <c r="G10" i="63"/>
  <c r="F10" i="63"/>
  <c r="E10" i="63"/>
  <c r="D10" i="63"/>
  <c r="M9" i="63"/>
  <c r="L9" i="63"/>
  <c r="K9" i="63"/>
  <c r="J9" i="63"/>
  <c r="I9" i="63"/>
  <c r="H9" i="63"/>
  <c r="G9" i="63"/>
  <c r="F9" i="63"/>
  <c r="E9" i="63"/>
  <c r="D9" i="63"/>
  <c r="M8" i="63"/>
  <c r="L8" i="63"/>
  <c r="K8" i="63"/>
  <c r="J8" i="63"/>
  <c r="I8" i="63"/>
  <c r="H8" i="63"/>
  <c r="G8" i="63"/>
  <c r="F8" i="63"/>
  <c r="E8" i="63"/>
  <c r="D8" i="63"/>
  <c r="M7" i="63"/>
  <c r="L7" i="63"/>
  <c r="K7" i="63"/>
  <c r="J7" i="63"/>
  <c r="I7" i="63"/>
  <c r="H7" i="63"/>
  <c r="G7" i="63"/>
  <c r="F7" i="63"/>
  <c r="E7" i="63"/>
  <c r="D7" i="63"/>
  <c r="BE24" i="62"/>
  <c r="BD24" i="62"/>
  <c r="BC24" i="62"/>
  <c r="BB24" i="62"/>
  <c r="BA24" i="62"/>
  <c r="AZ24" i="62"/>
  <c r="AY24" i="62"/>
  <c r="AX24" i="62"/>
  <c r="AW24" i="62"/>
  <c r="AV24" i="62"/>
  <c r="BE22" i="62"/>
  <c r="BD22" i="62"/>
  <c r="BC22" i="62"/>
  <c r="BB22" i="62"/>
  <c r="BA22" i="62"/>
  <c r="AZ22" i="62"/>
  <c r="AY22" i="62"/>
  <c r="AX22" i="62"/>
  <c r="AW22" i="62"/>
  <c r="AV22" i="62"/>
  <c r="BE21" i="62"/>
  <c r="BD21" i="62"/>
  <c r="BC21" i="62"/>
  <c r="BB21" i="62"/>
  <c r="BA21" i="62"/>
  <c r="AZ21" i="62"/>
  <c r="AY21" i="62"/>
  <c r="AX21" i="62"/>
  <c r="AW21" i="62"/>
  <c r="AV21" i="62"/>
  <c r="BE20" i="62"/>
  <c r="BD20" i="62"/>
  <c r="BC20" i="62"/>
  <c r="BB20" i="62"/>
  <c r="BA20" i="62"/>
  <c r="AZ20" i="62"/>
  <c r="AY20" i="62"/>
  <c r="AX20" i="62"/>
  <c r="AW20" i="62"/>
  <c r="AV20" i="62"/>
  <c r="BE19" i="62"/>
  <c r="BD19" i="62"/>
  <c r="BC19" i="62"/>
  <c r="BB19" i="62"/>
  <c r="BA19" i="62"/>
  <c r="AZ19" i="62"/>
  <c r="AY19" i="62"/>
  <c r="AX19" i="62"/>
  <c r="AW19" i="62"/>
  <c r="AV19" i="62"/>
  <c r="BE18" i="62"/>
  <c r="BD18" i="62"/>
  <c r="BC18" i="62"/>
  <c r="BB18" i="62"/>
  <c r="BA18" i="62"/>
  <c r="AZ18" i="62"/>
  <c r="AY18" i="62"/>
  <c r="AX18" i="62"/>
  <c r="AW18" i="62"/>
  <c r="AV18" i="62"/>
  <c r="BE17" i="62"/>
  <c r="BD17" i="62"/>
  <c r="BC17" i="62"/>
  <c r="BB17" i="62"/>
  <c r="BA17" i="62"/>
  <c r="AZ17" i="62"/>
  <c r="AY17" i="62"/>
  <c r="AX17" i="62"/>
  <c r="AW17" i="62"/>
  <c r="AV17" i="62"/>
  <c r="BE16" i="62"/>
  <c r="BD16" i="62"/>
  <c r="BC16" i="62"/>
  <c r="BB16" i="62"/>
  <c r="BA16" i="62"/>
  <c r="AZ16" i="62"/>
  <c r="AY16" i="62"/>
  <c r="AX16" i="62"/>
  <c r="AW16" i="62"/>
  <c r="AV16" i="62"/>
  <c r="BE15" i="62"/>
  <c r="BD15" i="62"/>
  <c r="BC15" i="62"/>
  <c r="BB15" i="62"/>
  <c r="BA15" i="62"/>
  <c r="AZ15" i="62"/>
  <c r="AY15" i="62"/>
  <c r="AX15" i="62"/>
  <c r="AW15" i="62"/>
  <c r="AV15" i="62"/>
  <c r="BE14" i="62"/>
  <c r="BD14" i="62"/>
  <c r="BC14" i="62"/>
  <c r="BB14" i="62"/>
  <c r="BA14" i="62"/>
  <c r="AZ14" i="62"/>
  <c r="AY14" i="62"/>
  <c r="AX14" i="62"/>
  <c r="AW14" i="62"/>
  <c r="AV14" i="62"/>
  <c r="BE13" i="62"/>
  <c r="BD13" i="62"/>
  <c r="BC13" i="62"/>
  <c r="BB13" i="62"/>
  <c r="BA13" i="62"/>
  <c r="AZ13" i="62"/>
  <c r="AY13" i="62"/>
  <c r="AX13" i="62"/>
  <c r="AW13" i="62"/>
  <c r="AV13" i="62"/>
  <c r="BE12" i="62"/>
  <c r="BD12" i="62"/>
  <c r="BC12" i="62"/>
  <c r="BB12" i="62"/>
  <c r="BA12" i="62"/>
  <c r="AZ12" i="62"/>
  <c r="AY12" i="62"/>
  <c r="AX12" i="62"/>
  <c r="AW12" i="62"/>
  <c r="AV12" i="62"/>
  <c r="BE11" i="62"/>
  <c r="BD11" i="62"/>
  <c r="BC11" i="62"/>
  <c r="BB11" i="62"/>
  <c r="BA11" i="62"/>
  <c r="AZ11" i="62"/>
  <c r="AY11" i="62"/>
  <c r="AX11" i="62"/>
  <c r="AW11" i="62"/>
  <c r="AV11" i="62"/>
  <c r="BE10" i="62"/>
  <c r="BD10" i="62"/>
  <c r="BC10" i="62"/>
  <c r="BB10" i="62"/>
  <c r="BA10" i="62"/>
  <c r="AZ10" i="62"/>
  <c r="AY10" i="62"/>
  <c r="AX10" i="62"/>
  <c r="AW10" i="62"/>
  <c r="AV10" i="62"/>
  <c r="BE9" i="62"/>
  <c r="BD9" i="62"/>
  <c r="BC9" i="62"/>
  <c r="BB9" i="62"/>
  <c r="BA9" i="62"/>
  <c r="AZ9" i="62"/>
  <c r="AY9" i="62"/>
  <c r="AX9" i="62"/>
  <c r="AW9" i="62"/>
  <c r="AV9" i="62"/>
  <c r="BE8" i="62"/>
  <c r="BD8" i="62"/>
  <c r="BC8" i="62"/>
  <c r="BB8" i="62"/>
  <c r="BA8" i="62"/>
  <c r="AZ8" i="62"/>
  <c r="AY8" i="62"/>
  <c r="AX8" i="62"/>
  <c r="AW8" i="62"/>
  <c r="AV8" i="62"/>
  <c r="BE7" i="62"/>
  <c r="BD7" i="62"/>
  <c r="BC7" i="62"/>
  <c r="BB7" i="62"/>
  <c r="BA7" i="62"/>
  <c r="AZ7" i="62"/>
  <c r="AY7" i="62"/>
  <c r="AX7" i="62"/>
  <c r="AW7" i="62"/>
  <c r="AV7" i="62"/>
  <c r="AT24" i="62"/>
  <c r="AS24" i="62"/>
  <c r="AR24" i="62"/>
  <c r="AQ24" i="62"/>
  <c r="AP24" i="62"/>
  <c r="AO24" i="62"/>
  <c r="AN24" i="62"/>
  <c r="AM24" i="62"/>
  <c r="AL24" i="62"/>
  <c r="AK24" i="62"/>
  <c r="AT22" i="62"/>
  <c r="AS22" i="62"/>
  <c r="AR22" i="62"/>
  <c r="AQ22" i="62"/>
  <c r="AP22" i="62"/>
  <c r="AO22" i="62"/>
  <c r="AN22" i="62"/>
  <c r="AM22" i="62"/>
  <c r="AL22" i="62"/>
  <c r="AK22" i="62"/>
  <c r="AT21" i="62"/>
  <c r="AS21" i="62"/>
  <c r="AR21" i="62"/>
  <c r="AQ21" i="62"/>
  <c r="AP21" i="62"/>
  <c r="AO21" i="62"/>
  <c r="AN21" i="62"/>
  <c r="AM21" i="62"/>
  <c r="AL21" i="62"/>
  <c r="AK21" i="62"/>
  <c r="AT20" i="62"/>
  <c r="AS20" i="62"/>
  <c r="AR20" i="62"/>
  <c r="AQ20" i="62"/>
  <c r="AP20" i="62"/>
  <c r="AO20" i="62"/>
  <c r="AN20" i="62"/>
  <c r="AM20" i="62"/>
  <c r="AL20" i="62"/>
  <c r="AK20" i="62"/>
  <c r="AT19" i="62"/>
  <c r="AS19" i="62"/>
  <c r="AR19" i="62"/>
  <c r="AQ19" i="62"/>
  <c r="AP19" i="62"/>
  <c r="AO19" i="62"/>
  <c r="AN19" i="62"/>
  <c r="AM19" i="62"/>
  <c r="AL19" i="62"/>
  <c r="AK19" i="62"/>
  <c r="AT18" i="62"/>
  <c r="AS18" i="62"/>
  <c r="AR18" i="62"/>
  <c r="AQ18" i="62"/>
  <c r="AP18" i="62"/>
  <c r="AO18" i="62"/>
  <c r="AN18" i="62"/>
  <c r="AM18" i="62"/>
  <c r="AL18" i="62"/>
  <c r="AK18" i="62"/>
  <c r="AT17" i="62"/>
  <c r="AS17" i="62"/>
  <c r="AR17" i="62"/>
  <c r="AQ17" i="62"/>
  <c r="AP17" i="62"/>
  <c r="AO17" i="62"/>
  <c r="AN17" i="62"/>
  <c r="AM17" i="62"/>
  <c r="AL17" i="62"/>
  <c r="AK17" i="62"/>
  <c r="AT16" i="62"/>
  <c r="AS16" i="62"/>
  <c r="AR16" i="62"/>
  <c r="AQ16" i="62"/>
  <c r="AP16" i="62"/>
  <c r="AO16" i="62"/>
  <c r="AN16" i="62"/>
  <c r="AM16" i="62"/>
  <c r="AL16" i="62"/>
  <c r="AK16" i="62"/>
  <c r="AT15" i="62"/>
  <c r="AS15" i="62"/>
  <c r="AR15" i="62"/>
  <c r="AQ15" i="62"/>
  <c r="AP15" i="62"/>
  <c r="AO15" i="62"/>
  <c r="AN15" i="62"/>
  <c r="AM15" i="62"/>
  <c r="AL15" i="62"/>
  <c r="AK15" i="62"/>
  <c r="AT14" i="62"/>
  <c r="AS14" i="62"/>
  <c r="AR14" i="62"/>
  <c r="AQ14" i="62"/>
  <c r="AP14" i="62"/>
  <c r="AO14" i="62"/>
  <c r="AN14" i="62"/>
  <c r="AM14" i="62"/>
  <c r="AL14" i="62"/>
  <c r="AK14" i="62"/>
  <c r="AT13" i="62"/>
  <c r="AS13" i="62"/>
  <c r="AR13" i="62"/>
  <c r="AQ13" i="62"/>
  <c r="AP13" i="62"/>
  <c r="AO13" i="62"/>
  <c r="AN13" i="62"/>
  <c r="AM13" i="62"/>
  <c r="AL13" i="62"/>
  <c r="AK13" i="62"/>
  <c r="AT12" i="62"/>
  <c r="AS12" i="62"/>
  <c r="AR12" i="62"/>
  <c r="AQ12" i="62"/>
  <c r="AP12" i="62"/>
  <c r="AO12" i="62"/>
  <c r="AN12" i="62"/>
  <c r="AM12" i="62"/>
  <c r="AL12" i="62"/>
  <c r="AK12" i="62"/>
  <c r="AT11" i="62"/>
  <c r="AS11" i="62"/>
  <c r="AR11" i="62"/>
  <c r="AQ11" i="62"/>
  <c r="AP11" i="62"/>
  <c r="AO11" i="62"/>
  <c r="AN11" i="62"/>
  <c r="AM11" i="62"/>
  <c r="AL11" i="62"/>
  <c r="AK11" i="62"/>
  <c r="AT10" i="62"/>
  <c r="AS10" i="62"/>
  <c r="AR10" i="62"/>
  <c r="AQ10" i="62"/>
  <c r="AP10" i="62"/>
  <c r="AO10" i="62"/>
  <c r="AN10" i="62"/>
  <c r="AM10" i="62"/>
  <c r="AL10" i="62"/>
  <c r="AK10" i="62"/>
  <c r="AT9" i="62"/>
  <c r="AS9" i="62"/>
  <c r="AR9" i="62"/>
  <c r="AQ9" i="62"/>
  <c r="AP9" i="62"/>
  <c r="AO9" i="62"/>
  <c r="AN9" i="62"/>
  <c r="AM9" i="62"/>
  <c r="AL9" i="62"/>
  <c r="AK9" i="62"/>
  <c r="AT8" i="62"/>
  <c r="AS8" i="62"/>
  <c r="AR8" i="62"/>
  <c r="AQ8" i="62"/>
  <c r="AP8" i="62"/>
  <c r="AO8" i="62"/>
  <c r="AN8" i="62"/>
  <c r="AM8" i="62"/>
  <c r="AL8" i="62"/>
  <c r="AK8" i="62"/>
  <c r="AT7" i="62"/>
  <c r="AS7" i="62"/>
  <c r="AR7" i="62"/>
  <c r="AQ7" i="62"/>
  <c r="AP7" i="62"/>
  <c r="AO7" i="62"/>
  <c r="AN7" i="62"/>
  <c r="AM7" i="62"/>
  <c r="AL7" i="62"/>
  <c r="AK7" i="62"/>
  <c r="AI24" i="62"/>
  <c r="AH24" i="62"/>
  <c r="AG24" i="62"/>
  <c r="AF24" i="62"/>
  <c r="AE24" i="62"/>
  <c r="AD24" i="62"/>
  <c r="AC24" i="62"/>
  <c r="AB24" i="62"/>
  <c r="AA24" i="62"/>
  <c r="Z24" i="62"/>
  <c r="AI22" i="62"/>
  <c r="AH22" i="62"/>
  <c r="AG22" i="62"/>
  <c r="AF22" i="62"/>
  <c r="AE22" i="62"/>
  <c r="AD22" i="62"/>
  <c r="AC22" i="62"/>
  <c r="AB22" i="62"/>
  <c r="AA22" i="62"/>
  <c r="Z22" i="62"/>
  <c r="AI21" i="62"/>
  <c r="AH21" i="62"/>
  <c r="AG21" i="62"/>
  <c r="AF21" i="62"/>
  <c r="AE21" i="62"/>
  <c r="AD21" i="62"/>
  <c r="AC21" i="62"/>
  <c r="AB21" i="62"/>
  <c r="AA21" i="62"/>
  <c r="Z21" i="62"/>
  <c r="AI20" i="62"/>
  <c r="AH20" i="62"/>
  <c r="AG20" i="62"/>
  <c r="AF20" i="62"/>
  <c r="AE20" i="62"/>
  <c r="AD20" i="62"/>
  <c r="AC20" i="62"/>
  <c r="AB20" i="62"/>
  <c r="AA20" i="62"/>
  <c r="Z20" i="62"/>
  <c r="AI19" i="62"/>
  <c r="AH19" i="62"/>
  <c r="AG19" i="62"/>
  <c r="AF19" i="62"/>
  <c r="AE19" i="62"/>
  <c r="AD19" i="62"/>
  <c r="AC19" i="62"/>
  <c r="AB19" i="62"/>
  <c r="AA19" i="62"/>
  <c r="Z19" i="62"/>
  <c r="AI18" i="62"/>
  <c r="AH18" i="62"/>
  <c r="AG18" i="62"/>
  <c r="AF18" i="62"/>
  <c r="AE18" i="62"/>
  <c r="AD18" i="62"/>
  <c r="AC18" i="62"/>
  <c r="AB18" i="62"/>
  <c r="AA18" i="62"/>
  <c r="Z18" i="62"/>
  <c r="AI17" i="62"/>
  <c r="AH17" i="62"/>
  <c r="AG17" i="62"/>
  <c r="AF17" i="62"/>
  <c r="AE17" i="62"/>
  <c r="AD17" i="62"/>
  <c r="AC17" i="62"/>
  <c r="AB17" i="62"/>
  <c r="AA17" i="62"/>
  <c r="Z17" i="62"/>
  <c r="AI16" i="62"/>
  <c r="AH16" i="62"/>
  <c r="AG16" i="62"/>
  <c r="AF16" i="62"/>
  <c r="AE16" i="62"/>
  <c r="AD16" i="62"/>
  <c r="AC16" i="62"/>
  <c r="AB16" i="62"/>
  <c r="AA16" i="62"/>
  <c r="Z16" i="62"/>
  <c r="AI15" i="62"/>
  <c r="AH15" i="62"/>
  <c r="AG15" i="62"/>
  <c r="AF15" i="62"/>
  <c r="AE15" i="62"/>
  <c r="AD15" i="62"/>
  <c r="AC15" i="62"/>
  <c r="AB15" i="62"/>
  <c r="AA15" i="62"/>
  <c r="Z15" i="62"/>
  <c r="AI14" i="62"/>
  <c r="AH14" i="62"/>
  <c r="AG14" i="62"/>
  <c r="AF14" i="62"/>
  <c r="AE14" i="62"/>
  <c r="AD14" i="62"/>
  <c r="AC14" i="62"/>
  <c r="AB14" i="62"/>
  <c r="AA14" i="62"/>
  <c r="Z14" i="62"/>
  <c r="AI13" i="62"/>
  <c r="AH13" i="62"/>
  <c r="AG13" i="62"/>
  <c r="AF13" i="62"/>
  <c r="AE13" i="62"/>
  <c r="AD13" i="62"/>
  <c r="AC13" i="62"/>
  <c r="AB13" i="62"/>
  <c r="AA13" i="62"/>
  <c r="Z13" i="62"/>
  <c r="AI12" i="62"/>
  <c r="AH12" i="62"/>
  <c r="AG12" i="62"/>
  <c r="AF12" i="62"/>
  <c r="AE12" i="62"/>
  <c r="AD12" i="62"/>
  <c r="AC12" i="62"/>
  <c r="AB12" i="62"/>
  <c r="AA12" i="62"/>
  <c r="Z12" i="62"/>
  <c r="AI11" i="62"/>
  <c r="AH11" i="62"/>
  <c r="AG11" i="62"/>
  <c r="AF11" i="62"/>
  <c r="AE11" i="62"/>
  <c r="AD11" i="62"/>
  <c r="AC11" i="62"/>
  <c r="AB11" i="62"/>
  <c r="AA11" i="62"/>
  <c r="Z11" i="62"/>
  <c r="AI10" i="62"/>
  <c r="AH10" i="62"/>
  <c r="AG10" i="62"/>
  <c r="AF10" i="62"/>
  <c r="AE10" i="62"/>
  <c r="AD10" i="62"/>
  <c r="AC10" i="62"/>
  <c r="AB10" i="62"/>
  <c r="AA10" i="62"/>
  <c r="Z10" i="62"/>
  <c r="AI9" i="62"/>
  <c r="AH9" i="62"/>
  <c r="AG9" i="62"/>
  <c r="AF9" i="62"/>
  <c r="AE9" i="62"/>
  <c r="AD9" i="62"/>
  <c r="AC9" i="62"/>
  <c r="AB9" i="62"/>
  <c r="AA9" i="62"/>
  <c r="Z9" i="62"/>
  <c r="AI8" i="62"/>
  <c r="AH8" i="62"/>
  <c r="AG8" i="62"/>
  <c r="AF8" i="62"/>
  <c r="AE8" i="62"/>
  <c r="AD8" i="62"/>
  <c r="AC8" i="62"/>
  <c r="AB8" i="62"/>
  <c r="AA8" i="62"/>
  <c r="Z8" i="62"/>
  <c r="AI7" i="62"/>
  <c r="AH7" i="62"/>
  <c r="AG7" i="62"/>
  <c r="AF7" i="62"/>
  <c r="AE7" i="62"/>
  <c r="AD7" i="62"/>
  <c r="AC7" i="62"/>
  <c r="AB7" i="62"/>
  <c r="AA7" i="62"/>
  <c r="Z7" i="62"/>
  <c r="X24" i="62"/>
  <c r="W24" i="62"/>
  <c r="V24" i="62"/>
  <c r="U24" i="62"/>
  <c r="T24" i="62"/>
  <c r="S24" i="62"/>
  <c r="R24" i="62"/>
  <c r="Q24" i="62"/>
  <c r="P24" i="62"/>
  <c r="O24" i="62"/>
  <c r="X22" i="62"/>
  <c r="W22" i="62"/>
  <c r="V22" i="62"/>
  <c r="U22" i="62"/>
  <c r="T22" i="62"/>
  <c r="S22" i="62"/>
  <c r="R22" i="62"/>
  <c r="Q22" i="62"/>
  <c r="P22" i="62"/>
  <c r="O22" i="62"/>
  <c r="X21" i="62"/>
  <c r="W21" i="62"/>
  <c r="V21" i="62"/>
  <c r="U21" i="62"/>
  <c r="T21" i="62"/>
  <c r="S21" i="62"/>
  <c r="R21" i="62"/>
  <c r="Q21" i="62"/>
  <c r="P21" i="62"/>
  <c r="O21" i="62"/>
  <c r="X20" i="62"/>
  <c r="W20" i="62"/>
  <c r="V20" i="62"/>
  <c r="U20" i="62"/>
  <c r="T20" i="62"/>
  <c r="S20" i="62"/>
  <c r="R20" i="62"/>
  <c r="Q20" i="62"/>
  <c r="P20" i="62"/>
  <c r="O20" i="62"/>
  <c r="X19" i="62"/>
  <c r="W19" i="62"/>
  <c r="V19" i="62"/>
  <c r="U19" i="62"/>
  <c r="T19" i="62"/>
  <c r="S19" i="62"/>
  <c r="R19" i="62"/>
  <c r="Q19" i="62"/>
  <c r="P19" i="62"/>
  <c r="O19" i="62"/>
  <c r="X18" i="62"/>
  <c r="W18" i="62"/>
  <c r="V18" i="62"/>
  <c r="U18" i="62"/>
  <c r="T18" i="62"/>
  <c r="S18" i="62"/>
  <c r="R18" i="62"/>
  <c r="Q18" i="62"/>
  <c r="P18" i="62"/>
  <c r="O18" i="62"/>
  <c r="X17" i="62"/>
  <c r="W17" i="62"/>
  <c r="V17" i="62"/>
  <c r="U17" i="62"/>
  <c r="T17" i="62"/>
  <c r="S17" i="62"/>
  <c r="R17" i="62"/>
  <c r="Q17" i="62"/>
  <c r="P17" i="62"/>
  <c r="O17" i="62"/>
  <c r="X16" i="62"/>
  <c r="W16" i="62"/>
  <c r="V16" i="62"/>
  <c r="U16" i="62"/>
  <c r="T16" i="62"/>
  <c r="S16" i="62"/>
  <c r="R16" i="62"/>
  <c r="Q16" i="62"/>
  <c r="P16" i="62"/>
  <c r="O16" i="62"/>
  <c r="X15" i="62"/>
  <c r="W15" i="62"/>
  <c r="V15" i="62"/>
  <c r="U15" i="62"/>
  <c r="T15" i="62"/>
  <c r="S15" i="62"/>
  <c r="R15" i="62"/>
  <c r="Q15" i="62"/>
  <c r="P15" i="62"/>
  <c r="O15" i="62"/>
  <c r="X14" i="62"/>
  <c r="W14" i="62"/>
  <c r="V14" i="62"/>
  <c r="U14" i="62"/>
  <c r="T14" i="62"/>
  <c r="S14" i="62"/>
  <c r="R14" i="62"/>
  <c r="Q14" i="62"/>
  <c r="P14" i="62"/>
  <c r="O14" i="62"/>
  <c r="X13" i="62"/>
  <c r="W13" i="62"/>
  <c r="V13" i="62"/>
  <c r="U13" i="62"/>
  <c r="T13" i="62"/>
  <c r="S13" i="62"/>
  <c r="R13" i="62"/>
  <c r="Q13" i="62"/>
  <c r="P13" i="62"/>
  <c r="O13" i="62"/>
  <c r="X12" i="62"/>
  <c r="W12" i="62"/>
  <c r="V12" i="62"/>
  <c r="U12" i="62"/>
  <c r="T12" i="62"/>
  <c r="S12" i="62"/>
  <c r="R12" i="62"/>
  <c r="Q12" i="62"/>
  <c r="P12" i="62"/>
  <c r="O12" i="62"/>
  <c r="X11" i="62"/>
  <c r="W11" i="62"/>
  <c r="V11" i="62"/>
  <c r="U11" i="62"/>
  <c r="T11" i="62"/>
  <c r="S11" i="62"/>
  <c r="R11" i="62"/>
  <c r="Q11" i="62"/>
  <c r="P11" i="62"/>
  <c r="O11" i="62"/>
  <c r="X10" i="62"/>
  <c r="W10" i="62"/>
  <c r="V10" i="62"/>
  <c r="U10" i="62"/>
  <c r="T10" i="62"/>
  <c r="S10" i="62"/>
  <c r="R10" i="62"/>
  <c r="Q10" i="62"/>
  <c r="P10" i="62"/>
  <c r="O10" i="62"/>
  <c r="X9" i="62"/>
  <c r="W9" i="62"/>
  <c r="V9" i="62"/>
  <c r="U9" i="62"/>
  <c r="T9" i="62"/>
  <c r="S9" i="62"/>
  <c r="R9" i="62"/>
  <c r="Q9" i="62"/>
  <c r="P9" i="62"/>
  <c r="O9" i="62"/>
  <c r="X8" i="62"/>
  <c r="W8" i="62"/>
  <c r="V8" i="62"/>
  <c r="U8" i="62"/>
  <c r="T8" i="62"/>
  <c r="S8" i="62"/>
  <c r="R8" i="62"/>
  <c r="Q8" i="62"/>
  <c r="P8" i="62"/>
  <c r="O8" i="62"/>
  <c r="X7" i="62"/>
  <c r="W7" i="62"/>
  <c r="V7" i="62"/>
  <c r="U7" i="62"/>
  <c r="T7" i="62"/>
  <c r="S7" i="62"/>
  <c r="R7" i="62"/>
  <c r="Q7" i="62"/>
  <c r="P7" i="62"/>
  <c r="O7" i="62"/>
  <c r="M32" i="63" l="1"/>
  <c r="I32" i="63"/>
  <c r="BO8" i="63"/>
  <c r="CG10" i="62"/>
  <c r="BN7" i="63"/>
  <c r="BN11" i="63"/>
  <c r="BN24" i="63"/>
  <c r="BN9" i="63"/>
  <c r="BI12" i="63"/>
  <c r="CR10" i="62"/>
  <c r="CR18" i="62"/>
  <c r="BV10" i="62"/>
  <c r="BO15" i="63"/>
  <c r="BO17" i="63"/>
  <c r="BO21" i="63"/>
  <c r="BO24" i="63"/>
  <c r="BO13" i="63"/>
  <c r="BO19" i="63"/>
  <c r="BO7" i="63"/>
  <c r="BO9" i="63"/>
  <c r="BO10" i="63"/>
  <c r="BO11" i="63"/>
  <c r="BO12" i="63"/>
  <c r="BO14" i="63"/>
  <c r="BO16" i="63"/>
  <c r="BO18" i="63"/>
  <c r="BO20" i="63"/>
  <c r="BO22" i="63"/>
  <c r="CV22" i="62"/>
  <c r="BN14" i="63"/>
  <c r="BN18" i="63"/>
  <c r="BN22" i="63"/>
  <c r="BN12" i="63"/>
  <c r="BN13" i="63"/>
  <c r="BN15" i="63"/>
  <c r="BN16" i="63"/>
  <c r="BN17" i="63"/>
  <c r="BN19" i="63"/>
  <c r="BN20" i="63"/>
  <c r="BN21" i="63"/>
  <c r="BN8" i="63"/>
  <c r="BN10" i="63"/>
  <c r="C8" i="63"/>
  <c r="C12" i="63"/>
  <c r="C14" i="63"/>
  <c r="C16" i="63"/>
  <c r="C18" i="63"/>
  <c r="C20" i="63"/>
  <c r="C22" i="63"/>
  <c r="C28" i="63"/>
  <c r="C10" i="63"/>
  <c r="C7" i="63"/>
  <c r="C9" i="63"/>
  <c r="C11" i="63"/>
  <c r="E32" i="63"/>
  <c r="C13" i="63"/>
  <c r="C15" i="63"/>
  <c r="C17" i="63"/>
  <c r="C19" i="63"/>
  <c r="C21" i="63"/>
  <c r="C24" i="63"/>
  <c r="BG22" i="63"/>
  <c r="BG24" i="63"/>
  <c r="BG8" i="63"/>
  <c r="BG12" i="63"/>
  <c r="BG14" i="63"/>
  <c r="BG16" i="63"/>
  <c r="BG18" i="63"/>
  <c r="BG20" i="63"/>
  <c r="BG9" i="63"/>
  <c r="BG15" i="63"/>
  <c r="BG17" i="63"/>
  <c r="BG10" i="63"/>
  <c r="BG21" i="63"/>
  <c r="BG19" i="63"/>
  <c r="BG13" i="63"/>
  <c r="BG11" i="63"/>
  <c r="BG7" i="63"/>
  <c r="CS18" i="62"/>
  <c r="CE22" i="62"/>
  <c r="CG19" i="62"/>
  <c r="N16" i="62"/>
  <c r="N18" i="62"/>
  <c r="CQ21" i="62"/>
  <c r="N8" i="62"/>
  <c r="N14" i="62"/>
  <c r="N20" i="62"/>
  <c r="N12" i="62"/>
  <c r="Y7" i="62"/>
  <c r="Y13" i="62"/>
  <c r="Y15" i="62"/>
  <c r="AJ18" i="62"/>
  <c r="N10" i="62"/>
  <c r="Y17" i="62"/>
  <c r="AJ8" i="62"/>
  <c r="AJ10" i="62"/>
  <c r="AJ16" i="62"/>
  <c r="AJ20" i="62"/>
  <c r="AJ12" i="62"/>
  <c r="AU21" i="62"/>
  <c r="AU14" i="62"/>
  <c r="AU16" i="62"/>
  <c r="Y21" i="62"/>
  <c r="Y16" i="62"/>
  <c r="Y14" i="62"/>
  <c r="N7" i="62"/>
  <c r="N9" i="62"/>
  <c r="N11" i="62"/>
  <c r="N13" i="62"/>
  <c r="N15" i="62"/>
  <c r="N17" i="62"/>
  <c r="N19" i="62"/>
  <c r="AU22" i="62"/>
  <c r="AU7" i="62"/>
  <c r="AU9" i="62"/>
  <c r="AU11" i="62"/>
  <c r="AU13" i="62"/>
  <c r="AU15" i="62"/>
  <c r="AU17" i="62"/>
  <c r="AU19" i="62"/>
  <c r="AU8" i="62"/>
  <c r="AU10" i="62"/>
  <c r="AU12" i="62"/>
  <c r="AU18" i="62"/>
  <c r="AU20" i="62"/>
  <c r="AJ22" i="62"/>
  <c r="AJ21" i="62"/>
  <c r="AJ7" i="62"/>
  <c r="AJ9" i="62"/>
  <c r="AJ11" i="62"/>
  <c r="AJ13" i="62"/>
  <c r="AJ15" i="62"/>
  <c r="AJ17" i="62"/>
  <c r="AJ19" i="62"/>
  <c r="Y22" i="62"/>
  <c r="Y9" i="62"/>
  <c r="Y11" i="62"/>
  <c r="Y19" i="62"/>
  <c r="Y8" i="62"/>
  <c r="Y10" i="62"/>
  <c r="Y12" i="62"/>
  <c r="Y18" i="62"/>
  <c r="Y20" i="62"/>
  <c r="N22" i="62"/>
  <c r="N21" i="62"/>
  <c r="CN14" i="62"/>
  <c r="AJ14" i="62"/>
  <c r="CU12" i="62"/>
  <c r="CJ21" i="62"/>
  <c r="CE7" i="62"/>
  <c r="CT12" i="62"/>
  <c r="CT15" i="62"/>
  <c r="CI9" i="62"/>
  <c r="CS21" i="62"/>
  <c r="CH16" i="62"/>
  <c r="CH20" i="62"/>
  <c r="CG12" i="62"/>
  <c r="CG21" i="62"/>
  <c r="BU24" i="62"/>
  <c r="BU21" i="62"/>
  <c r="CP19" i="62"/>
  <c r="AL23" i="62"/>
  <c r="AL25" i="62" s="1"/>
  <c r="P23" i="62"/>
  <c r="P25" i="62" s="1"/>
  <c r="BS10" i="62"/>
  <c r="BS12" i="62"/>
  <c r="BS14" i="62"/>
  <c r="BS16" i="62"/>
  <c r="BS18" i="62"/>
  <c r="BS20" i="62"/>
  <c r="CC13" i="62"/>
  <c r="CL11" i="62"/>
  <c r="CL24" i="62"/>
  <c r="CL22" i="62"/>
  <c r="CL14" i="62"/>
  <c r="CL18" i="62"/>
  <c r="CA10" i="62"/>
  <c r="CA12" i="62"/>
  <c r="CA14" i="62"/>
  <c r="CA16" i="62"/>
  <c r="CA18" i="62"/>
  <c r="CA20" i="62"/>
  <c r="CV9" i="62"/>
  <c r="CK13" i="62"/>
  <c r="CK21" i="62"/>
  <c r="AG23" i="62"/>
  <c r="AG25" i="62" s="1"/>
  <c r="CJ13" i="62"/>
  <c r="CJ17" i="62"/>
  <c r="BY7" i="62"/>
  <c r="BY9" i="62"/>
  <c r="BY11" i="62"/>
  <c r="BY13" i="62"/>
  <c r="BY15" i="62"/>
  <c r="BY17" i="62"/>
  <c r="BY19" i="62"/>
  <c r="CI24" i="62"/>
  <c r="BX15" i="62"/>
  <c r="BX8" i="62"/>
  <c r="BX10" i="62"/>
  <c r="BX12" i="62"/>
  <c r="BX14" i="62"/>
  <c r="BX16" i="62"/>
  <c r="BW22" i="62"/>
  <c r="CQ24" i="62"/>
  <c r="CP11" i="62"/>
  <c r="CP24" i="62"/>
  <c r="CO21" i="62"/>
  <c r="CD7" i="62"/>
  <c r="CC17" i="62"/>
  <c r="BR24" i="62"/>
  <c r="CW21" i="62"/>
  <c r="CW9" i="62"/>
  <c r="CW11" i="62"/>
  <c r="CW13" i="62"/>
  <c r="CW15" i="62"/>
  <c r="CW17" i="62"/>
  <c r="CW19" i="62"/>
  <c r="CA22" i="62"/>
  <c r="CV14" i="62"/>
  <c r="CK24" i="62"/>
  <c r="CK19" i="62"/>
  <c r="CK10" i="62"/>
  <c r="CK17" i="62"/>
  <c r="BZ7" i="62"/>
  <c r="BZ9" i="62"/>
  <c r="BZ11" i="62"/>
  <c r="BZ13" i="62"/>
  <c r="BZ15" i="62"/>
  <c r="BZ16" i="62"/>
  <c r="CU22" i="62"/>
  <c r="CU8" i="62"/>
  <c r="CU10" i="62"/>
  <c r="CU14" i="62"/>
  <c r="CU16" i="62"/>
  <c r="CU18" i="62"/>
  <c r="CU20" i="62"/>
  <c r="BY24" i="62"/>
  <c r="BY21" i="62"/>
  <c r="BY8" i="62"/>
  <c r="CI22" i="62"/>
  <c r="CI18" i="62"/>
  <c r="CI20" i="62"/>
  <c r="CI16" i="62"/>
  <c r="BX19" i="62"/>
  <c r="CS15" i="62"/>
  <c r="CH24" i="62"/>
  <c r="CS9" i="62"/>
  <c r="CS11" i="62"/>
  <c r="CS13" i="62"/>
  <c r="CS17" i="62"/>
  <c r="CS19" i="62"/>
  <c r="BW14" i="62"/>
  <c r="BW11" i="62"/>
  <c r="BW10" i="62"/>
  <c r="BW12" i="62"/>
  <c r="BW16" i="62"/>
  <c r="BW18" i="62"/>
  <c r="BW20" i="62"/>
  <c r="CR21" i="62"/>
  <c r="CG24" i="62"/>
  <c r="CG8" i="62"/>
  <c r="CG17" i="62"/>
  <c r="CG15" i="62"/>
  <c r="BV24" i="62"/>
  <c r="BV22" i="62"/>
  <c r="S23" i="62"/>
  <c r="S25" i="62" s="1"/>
  <c r="BV14" i="62"/>
  <c r="BV7" i="62"/>
  <c r="BV9" i="62"/>
  <c r="BV11" i="62"/>
  <c r="BV13" i="62"/>
  <c r="BV15" i="62"/>
  <c r="CQ22" i="62"/>
  <c r="CQ8" i="62"/>
  <c r="CQ10" i="62"/>
  <c r="CQ12" i="62"/>
  <c r="CQ14" i="62"/>
  <c r="CQ16" i="62"/>
  <c r="CQ18" i="62"/>
  <c r="CQ20" i="62"/>
  <c r="CF15" i="62"/>
  <c r="CF19" i="62"/>
  <c r="BU7" i="62"/>
  <c r="BU9" i="62"/>
  <c r="BU11" i="62"/>
  <c r="BU13" i="62"/>
  <c r="BU15" i="62"/>
  <c r="BU19" i="62"/>
  <c r="CP8" i="62"/>
  <c r="CE14" i="62"/>
  <c r="CE24" i="62"/>
  <c r="CE18" i="62"/>
  <c r="CE20" i="62"/>
  <c r="CE11" i="62"/>
  <c r="BT8" i="62"/>
  <c r="BT10" i="62"/>
  <c r="BT12" i="62"/>
  <c r="BT14" i="62"/>
  <c r="BT16" i="62"/>
  <c r="BT17" i="62"/>
  <c r="AU24" i="62"/>
  <c r="AW23" i="62"/>
  <c r="AW25" i="62" s="1"/>
  <c r="CO11" i="62"/>
  <c r="CO19" i="62"/>
  <c r="CO7" i="62"/>
  <c r="CO9" i="62"/>
  <c r="CO13" i="62"/>
  <c r="CO15" i="62"/>
  <c r="CO17" i="62"/>
  <c r="CD24" i="62"/>
  <c r="CD22" i="62"/>
  <c r="CD14" i="62"/>
  <c r="CD18" i="62"/>
  <c r="BS22" i="62"/>
  <c r="CN22" i="62"/>
  <c r="CC10" i="62"/>
  <c r="CN17" i="62"/>
  <c r="CC24" i="62"/>
  <c r="CC21" i="62"/>
  <c r="BR7" i="62"/>
  <c r="BR9" i="62"/>
  <c r="BR11" i="62"/>
  <c r="BR13" i="62"/>
  <c r="BR15" i="62"/>
  <c r="J32" i="63"/>
  <c r="K32" i="63"/>
  <c r="F32" i="63"/>
  <c r="G32" i="63"/>
  <c r="H32" i="63"/>
  <c r="L32" i="63"/>
  <c r="AA23" i="62"/>
  <c r="BS8" i="62"/>
  <c r="AE23" i="62"/>
  <c r="BW8" i="62"/>
  <c r="AI23" i="62"/>
  <c r="CA8" i="62"/>
  <c r="BS9" i="62"/>
  <c r="R23" i="62"/>
  <c r="Q23" i="62"/>
  <c r="U23" i="62"/>
  <c r="W23" i="62"/>
  <c r="N24" i="62"/>
  <c r="CF7" i="62"/>
  <c r="CJ7" i="62"/>
  <c r="AR23" i="62"/>
  <c r="CL8" i="62"/>
  <c r="CJ9" i="62"/>
  <c r="CH10" i="62"/>
  <c r="CJ11" i="62"/>
  <c r="CH12" i="62"/>
  <c r="CF13" i="62"/>
  <c r="CD16" i="62"/>
  <c r="CL16" i="62"/>
  <c r="CJ19" i="62"/>
  <c r="CL20" i="62"/>
  <c r="CJ24" i="62"/>
  <c r="CS10" i="62"/>
  <c r="CQ13" i="62"/>
  <c r="CU17" i="62"/>
  <c r="BT21" i="62"/>
  <c r="BV18" i="62"/>
  <c r="V23" i="62"/>
  <c r="BS7" i="62"/>
  <c r="BW7" i="62"/>
  <c r="CA7" i="62"/>
  <c r="BU8" i="62"/>
  <c r="BW9" i="62"/>
  <c r="CA9" i="62"/>
  <c r="BU10" i="62"/>
  <c r="BY10" i="62"/>
  <c r="BS11" i="62"/>
  <c r="CA11" i="62"/>
  <c r="BU12" i="62"/>
  <c r="BY12" i="62"/>
  <c r="BS13" i="62"/>
  <c r="BW24" i="62"/>
  <c r="AN23" i="62"/>
  <c r="CC7" i="62"/>
  <c r="CG7" i="62"/>
  <c r="CK7" i="62"/>
  <c r="CE8" i="62"/>
  <c r="CI8" i="62"/>
  <c r="CC9" i="62"/>
  <c r="CG9" i="62"/>
  <c r="CK9" i="62"/>
  <c r="CE10" i="62"/>
  <c r="CI10" i="62"/>
  <c r="CC11" i="62"/>
  <c r="CG11" i="62"/>
  <c r="CK11" i="62"/>
  <c r="CE12" i="62"/>
  <c r="CI12" i="62"/>
  <c r="CG13" i="62"/>
  <c r="CI14" i="62"/>
  <c r="CC15" i="62"/>
  <c r="CK15" i="62"/>
  <c r="CE16" i="62"/>
  <c r="CC19" i="62"/>
  <c r="CN7" i="62"/>
  <c r="CR7" i="62"/>
  <c r="CV7" i="62"/>
  <c r="CT8" i="62"/>
  <c r="CN9" i="62"/>
  <c r="CR9" i="62"/>
  <c r="CP10" i="62"/>
  <c r="CT10" i="62"/>
  <c r="CN11" i="62"/>
  <c r="CR11" i="62"/>
  <c r="CV11" i="62"/>
  <c r="CP12" i="62"/>
  <c r="CN13" i="62"/>
  <c r="CR13" i="62"/>
  <c r="CV13" i="62"/>
  <c r="CP14" i="62"/>
  <c r="CT14" i="62"/>
  <c r="CN15" i="62"/>
  <c r="CR15" i="62"/>
  <c r="CV15" i="62"/>
  <c r="CP16" i="62"/>
  <c r="CT16" i="62"/>
  <c r="CR17" i="62"/>
  <c r="CV17" i="62"/>
  <c r="CP18" i="62"/>
  <c r="CT18" i="62"/>
  <c r="CN19" i="62"/>
  <c r="CR19" i="62"/>
  <c r="CV19" i="62"/>
  <c r="CP20" i="62"/>
  <c r="CT20" i="62"/>
  <c r="CN21" i="62"/>
  <c r="CV21" i="62"/>
  <c r="CP22" i="62"/>
  <c r="CT22" i="62"/>
  <c r="CA24" i="62"/>
  <c r="BU17" i="62"/>
  <c r="CW22" i="62"/>
  <c r="CO14" i="62"/>
  <c r="BS24" i="62"/>
  <c r="CD8" i="62"/>
  <c r="CH8" i="62"/>
  <c r="AP23" i="62"/>
  <c r="CF9" i="62"/>
  <c r="CD10" i="62"/>
  <c r="CL10" i="62"/>
  <c r="CF11" i="62"/>
  <c r="CD12" i="62"/>
  <c r="CL12" i="62"/>
  <c r="CH14" i="62"/>
  <c r="CJ15" i="62"/>
  <c r="CF17" i="62"/>
  <c r="CH18" i="62"/>
  <c r="CD20" i="62"/>
  <c r="CF21" i="62"/>
  <c r="CH22" i="62"/>
  <c r="CF24" i="62"/>
  <c r="CW14" i="62"/>
  <c r="CO22" i="62"/>
  <c r="BZ20" i="62"/>
  <c r="BR16" i="62"/>
  <c r="BT13" i="62"/>
  <c r="CU9" i="62"/>
  <c r="X23" i="62"/>
  <c r="T23" i="62"/>
  <c r="O23" i="62"/>
  <c r="AC23" i="62"/>
  <c r="AB23" i="62"/>
  <c r="BT7" i="62"/>
  <c r="AF23" i="62"/>
  <c r="BX7" i="62"/>
  <c r="BR8" i="62"/>
  <c r="AD23" i="62"/>
  <c r="BV8" i="62"/>
  <c r="AH23" i="62"/>
  <c r="BZ8" i="62"/>
  <c r="BT9" i="62"/>
  <c r="BX9" i="62"/>
  <c r="BR10" i="62"/>
  <c r="BZ10" i="62"/>
  <c r="BT11" i="62"/>
  <c r="BX11" i="62"/>
  <c r="BR12" i="62"/>
  <c r="BV12" i="62"/>
  <c r="BZ12" i="62"/>
  <c r="BX13" i="62"/>
  <c r="BR14" i="62"/>
  <c r="BZ14" i="62"/>
  <c r="BT15" i="62"/>
  <c r="BV16" i="62"/>
  <c r="BX17" i="62"/>
  <c r="BR18" i="62"/>
  <c r="BZ18" i="62"/>
  <c r="BT19" i="62"/>
  <c r="BV20" i="62"/>
  <c r="BX21" i="62"/>
  <c r="BR22" i="62"/>
  <c r="BZ22" i="62"/>
  <c r="Y24" i="62"/>
  <c r="BT24" i="62"/>
  <c r="BX24" i="62"/>
  <c r="AT23" i="62"/>
  <c r="CL7" i="62"/>
  <c r="CF8" i="62"/>
  <c r="CJ10" i="62"/>
  <c r="CD11" i="62"/>
  <c r="CS7" i="62"/>
  <c r="BA23" i="62"/>
  <c r="CW7" i="62"/>
  <c r="BE23" i="62"/>
  <c r="BZ24" i="62"/>
  <c r="BR20" i="62"/>
  <c r="CF12" i="62"/>
  <c r="CH9" i="62"/>
  <c r="BR17" i="62"/>
  <c r="BV17" i="62"/>
  <c r="BZ17" i="62"/>
  <c r="BT18" i="62"/>
  <c r="BX18" i="62"/>
  <c r="BR19" i="62"/>
  <c r="BV19" i="62"/>
  <c r="BZ19" i="62"/>
  <c r="BT20" i="62"/>
  <c r="BX20" i="62"/>
  <c r="BR21" i="62"/>
  <c r="BV21" i="62"/>
  <c r="BZ21" i="62"/>
  <c r="BT22" i="62"/>
  <c r="BX22" i="62"/>
  <c r="CH7" i="62"/>
  <c r="CJ8" i="62"/>
  <c r="CD9" i="62"/>
  <c r="CL9" i="62"/>
  <c r="CF10" i="62"/>
  <c r="CH11" i="62"/>
  <c r="CJ12" i="62"/>
  <c r="CD13" i="62"/>
  <c r="CH13" i="62"/>
  <c r="CL13" i="62"/>
  <c r="CF14" i="62"/>
  <c r="CJ14" i="62"/>
  <c r="CD15" i="62"/>
  <c r="CH15" i="62"/>
  <c r="CL15" i="62"/>
  <c r="CF16" i="62"/>
  <c r="CJ16" i="62"/>
  <c r="CD17" i="62"/>
  <c r="CH17" i="62"/>
  <c r="CL17" i="62"/>
  <c r="CF18" i="62"/>
  <c r="CJ18" i="62"/>
  <c r="CD19" i="62"/>
  <c r="CH19" i="62"/>
  <c r="CL19" i="62"/>
  <c r="CF20" i="62"/>
  <c r="CJ20" i="62"/>
  <c r="CD21" i="62"/>
  <c r="CH21" i="62"/>
  <c r="CL21" i="62"/>
  <c r="CF22" i="62"/>
  <c r="CJ22" i="62"/>
  <c r="CP7" i="62"/>
  <c r="BB23" i="62"/>
  <c r="AV23" i="62"/>
  <c r="AV25" i="62" s="1"/>
  <c r="CN8" i="62"/>
  <c r="AZ23" i="62"/>
  <c r="CR8" i="62"/>
  <c r="BD23" i="62"/>
  <c r="CV8" i="62"/>
  <c r="CP9" i="62"/>
  <c r="CT9" i="62"/>
  <c r="CN10" i="62"/>
  <c r="CV10" i="62"/>
  <c r="CT11" i="62"/>
  <c r="CN12" i="62"/>
  <c r="CR12" i="62"/>
  <c r="CV12" i="62"/>
  <c r="CP13" i="62"/>
  <c r="CT13" i="62"/>
  <c r="CR14" i="62"/>
  <c r="CP15" i="62"/>
  <c r="CN16" i="62"/>
  <c r="CR16" i="62"/>
  <c r="CV16" i="62"/>
  <c r="CP17" i="62"/>
  <c r="CT17" i="62"/>
  <c r="CN18" i="62"/>
  <c r="CV18" i="62"/>
  <c r="CT19" i="62"/>
  <c r="CN20" i="62"/>
  <c r="CR20" i="62"/>
  <c r="CV20" i="62"/>
  <c r="CP21" i="62"/>
  <c r="CT21" i="62"/>
  <c r="CR22" i="62"/>
  <c r="CT24" i="62"/>
  <c r="CT7" i="62"/>
  <c r="BW13" i="62"/>
  <c r="CA13" i="62"/>
  <c r="BU14" i="62"/>
  <c r="BY14" i="62"/>
  <c r="BS15" i="62"/>
  <c r="BW15" i="62"/>
  <c r="CA15" i="62"/>
  <c r="BU16" i="62"/>
  <c r="BY16" i="62"/>
  <c r="BS17" i="62"/>
  <c r="BW17" i="62"/>
  <c r="CA17" i="62"/>
  <c r="BU18" i="62"/>
  <c r="BY18" i="62"/>
  <c r="BS19" i="62"/>
  <c r="BW19" i="62"/>
  <c r="CA19" i="62"/>
  <c r="BU20" i="62"/>
  <c r="BY20" i="62"/>
  <c r="BS21" i="62"/>
  <c r="BW21" i="62"/>
  <c r="CA21" i="62"/>
  <c r="BU22" i="62"/>
  <c r="BY22" i="62"/>
  <c r="AQ23" i="62"/>
  <c r="CI7" i="62"/>
  <c r="AK23" i="62"/>
  <c r="CC8" i="62"/>
  <c r="AO23" i="62"/>
  <c r="AS23" i="62"/>
  <c r="CK8" i="62"/>
  <c r="CE9" i="62"/>
  <c r="CI11" i="62"/>
  <c r="CC12" i="62"/>
  <c r="CK12" i="62"/>
  <c r="CE13" i="62"/>
  <c r="CI13" i="62"/>
  <c r="CC14" i="62"/>
  <c r="CG14" i="62"/>
  <c r="CK14" i="62"/>
  <c r="CE15" i="62"/>
  <c r="CI15" i="62"/>
  <c r="CC16" i="62"/>
  <c r="CG16" i="62"/>
  <c r="CK16" i="62"/>
  <c r="CE17" i="62"/>
  <c r="CI17" i="62"/>
  <c r="CC18" i="62"/>
  <c r="CG18" i="62"/>
  <c r="CK18" i="62"/>
  <c r="CE19" i="62"/>
  <c r="CI19" i="62"/>
  <c r="CC20" i="62"/>
  <c r="CG20" i="62"/>
  <c r="CK20" i="62"/>
  <c r="CE21" i="62"/>
  <c r="CI21" i="62"/>
  <c r="CC22" i="62"/>
  <c r="CG22" i="62"/>
  <c r="CK22" i="62"/>
  <c r="AJ24" i="62"/>
  <c r="AY23" i="62"/>
  <c r="CQ7" i="62"/>
  <c r="BC23" i="62"/>
  <c r="CU7" i="62"/>
  <c r="CO8" i="62"/>
  <c r="CS8" i="62"/>
  <c r="CW8" i="62"/>
  <c r="CQ9" i="62"/>
  <c r="CO10" i="62"/>
  <c r="CW10" i="62"/>
  <c r="CQ11" i="62"/>
  <c r="CU11" i="62"/>
  <c r="CO12" i="62"/>
  <c r="CS12" i="62"/>
  <c r="CW12" i="62"/>
  <c r="CU13" i="62"/>
  <c r="CS14" i="62"/>
  <c r="CQ15" i="62"/>
  <c r="CU15" i="62"/>
  <c r="CO16" i="62"/>
  <c r="CS16" i="62"/>
  <c r="CW16" i="62"/>
  <c r="CQ17" i="62"/>
  <c r="CO18" i="62"/>
  <c r="CW18" i="62"/>
  <c r="CQ19" i="62"/>
  <c r="CU19" i="62"/>
  <c r="CO20" i="62"/>
  <c r="CS20" i="62"/>
  <c r="CW20" i="62"/>
  <c r="CU21" i="62"/>
  <c r="CS22" i="62"/>
  <c r="CU24" i="62"/>
  <c r="CN24" i="62"/>
  <c r="CR24" i="62"/>
  <c r="CV24" i="62"/>
  <c r="CO24" i="62"/>
  <c r="CS24" i="62"/>
  <c r="CW24" i="62"/>
  <c r="AX23" i="62"/>
  <c r="AM23" i="62"/>
  <c r="Z23" i="62"/>
  <c r="M24" i="62"/>
  <c r="BP24" i="62" s="1"/>
  <c r="M22" i="62"/>
  <c r="BP22" i="62" s="1"/>
  <c r="M21" i="62"/>
  <c r="BP21" i="62" s="1"/>
  <c r="M20" i="62"/>
  <c r="BP20" i="62" s="1"/>
  <c r="M19" i="62"/>
  <c r="BP19" i="62" s="1"/>
  <c r="M18" i="62"/>
  <c r="BP18" i="62" s="1"/>
  <c r="M17" i="62"/>
  <c r="BP17" i="62" s="1"/>
  <c r="M16" i="62"/>
  <c r="BP16" i="62" s="1"/>
  <c r="M15" i="62"/>
  <c r="BP15" i="62" s="1"/>
  <c r="M14" i="62"/>
  <c r="BP14" i="62" s="1"/>
  <c r="M13" i="62"/>
  <c r="BP13" i="62" s="1"/>
  <c r="M12" i="62"/>
  <c r="BP12" i="62" s="1"/>
  <c r="M11" i="62"/>
  <c r="BP11" i="62" s="1"/>
  <c r="M10" i="62"/>
  <c r="BP10" i="62" s="1"/>
  <c r="M9" i="62"/>
  <c r="BP9" i="62" s="1"/>
  <c r="M8" i="62"/>
  <c r="BP8" i="62" s="1"/>
  <c r="M7" i="62"/>
  <c r="BP7" i="62" s="1"/>
  <c r="L24" i="62"/>
  <c r="BO24" i="62" s="1"/>
  <c r="L22" i="62"/>
  <c r="BO22" i="62" s="1"/>
  <c r="L21" i="62"/>
  <c r="BO21" i="62" s="1"/>
  <c r="L20" i="62"/>
  <c r="BO20" i="62" s="1"/>
  <c r="L19" i="62"/>
  <c r="BO19" i="62" s="1"/>
  <c r="L18" i="62"/>
  <c r="BO18" i="62" s="1"/>
  <c r="L17" i="62"/>
  <c r="BO17" i="62" s="1"/>
  <c r="L16" i="62"/>
  <c r="BO16" i="62" s="1"/>
  <c r="L15" i="62"/>
  <c r="BO15" i="62" s="1"/>
  <c r="L14" i="62"/>
  <c r="BO14" i="62" s="1"/>
  <c r="L13" i="62"/>
  <c r="BO13" i="62" s="1"/>
  <c r="L12" i="62"/>
  <c r="BO12" i="62" s="1"/>
  <c r="L11" i="62"/>
  <c r="BO11" i="62" s="1"/>
  <c r="L10" i="62"/>
  <c r="BO10" i="62" s="1"/>
  <c r="L9" i="62"/>
  <c r="BO9" i="62" s="1"/>
  <c r="L8" i="62"/>
  <c r="BO8" i="62" s="1"/>
  <c r="L7" i="62"/>
  <c r="BO7" i="62" s="1"/>
  <c r="K24" i="62"/>
  <c r="BN24" i="62" s="1"/>
  <c r="K22" i="62"/>
  <c r="BN22" i="62" s="1"/>
  <c r="K21" i="62"/>
  <c r="BN21" i="62" s="1"/>
  <c r="K20" i="62"/>
  <c r="BN20" i="62" s="1"/>
  <c r="K19" i="62"/>
  <c r="BN19" i="62" s="1"/>
  <c r="K18" i="62"/>
  <c r="BN18" i="62" s="1"/>
  <c r="K17" i="62"/>
  <c r="BN17" i="62" s="1"/>
  <c r="K16" i="62"/>
  <c r="BN16" i="62" s="1"/>
  <c r="K15" i="62"/>
  <c r="BN15" i="62" s="1"/>
  <c r="K14" i="62"/>
  <c r="BN14" i="62" s="1"/>
  <c r="K13" i="62"/>
  <c r="BN13" i="62" s="1"/>
  <c r="K12" i="62"/>
  <c r="BN12" i="62" s="1"/>
  <c r="K11" i="62"/>
  <c r="BN11" i="62" s="1"/>
  <c r="K10" i="62"/>
  <c r="BN10" i="62" s="1"/>
  <c r="K9" i="62"/>
  <c r="BN9" i="62" s="1"/>
  <c r="K8" i="62"/>
  <c r="K7" i="62"/>
  <c r="BN7" i="62" s="1"/>
  <c r="I24" i="62"/>
  <c r="BL24" i="62" s="1"/>
  <c r="I22" i="62"/>
  <c r="BL22" i="62" s="1"/>
  <c r="I21" i="62"/>
  <c r="BL21" i="62" s="1"/>
  <c r="I20" i="62"/>
  <c r="BL20" i="62" s="1"/>
  <c r="I19" i="62"/>
  <c r="BL19" i="62" s="1"/>
  <c r="I18" i="62"/>
  <c r="BL18" i="62" s="1"/>
  <c r="I17" i="62"/>
  <c r="BL17" i="62" s="1"/>
  <c r="I16" i="62"/>
  <c r="BL16" i="62" s="1"/>
  <c r="I15" i="62"/>
  <c r="BL15" i="62" s="1"/>
  <c r="I14" i="62"/>
  <c r="BL14" i="62" s="1"/>
  <c r="I13" i="62"/>
  <c r="BL13" i="62" s="1"/>
  <c r="I12" i="62"/>
  <c r="BL12" i="62" s="1"/>
  <c r="I11" i="62"/>
  <c r="BL11" i="62" s="1"/>
  <c r="I10" i="62"/>
  <c r="BL10" i="62" s="1"/>
  <c r="I9" i="62"/>
  <c r="BL9" i="62" s="1"/>
  <c r="I8" i="62"/>
  <c r="BL8" i="62" s="1"/>
  <c r="I7" i="62"/>
  <c r="BL7" i="62" s="1"/>
  <c r="J7" i="62"/>
  <c r="BM7" i="62" s="1"/>
  <c r="J24" i="62"/>
  <c r="BM24" i="62" s="1"/>
  <c r="J22" i="62"/>
  <c r="BM22" i="62" s="1"/>
  <c r="J21" i="62"/>
  <c r="BM21" i="62" s="1"/>
  <c r="J20" i="62"/>
  <c r="BM20" i="62" s="1"/>
  <c r="J19" i="62"/>
  <c r="BM19" i="62" s="1"/>
  <c r="J18" i="62"/>
  <c r="BM18" i="62" s="1"/>
  <c r="J17" i="62"/>
  <c r="BM17" i="62" s="1"/>
  <c r="J16" i="62"/>
  <c r="BM16" i="62" s="1"/>
  <c r="J15" i="62"/>
  <c r="BM15" i="62" s="1"/>
  <c r="J14" i="62"/>
  <c r="BM14" i="62" s="1"/>
  <c r="J13" i="62"/>
  <c r="BM13" i="62" s="1"/>
  <c r="J12" i="62"/>
  <c r="BM12" i="62" s="1"/>
  <c r="J11" i="62"/>
  <c r="BM11" i="62" s="1"/>
  <c r="J10" i="62"/>
  <c r="BM10" i="62" s="1"/>
  <c r="J9" i="62"/>
  <c r="BM9" i="62" s="1"/>
  <c r="J8" i="62"/>
  <c r="BM8" i="62" s="1"/>
  <c r="H24" i="62"/>
  <c r="BK24" i="62" s="1"/>
  <c r="H22" i="62"/>
  <c r="BK22" i="62" s="1"/>
  <c r="H21" i="62"/>
  <c r="BK21" i="62" s="1"/>
  <c r="H20" i="62"/>
  <c r="BK20" i="62" s="1"/>
  <c r="H19" i="62"/>
  <c r="BK19" i="62" s="1"/>
  <c r="H18" i="62"/>
  <c r="BK18" i="62" s="1"/>
  <c r="H17" i="62"/>
  <c r="BK17" i="62" s="1"/>
  <c r="H16" i="62"/>
  <c r="BK16" i="62" s="1"/>
  <c r="H15" i="62"/>
  <c r="BK15" i="62" s="1"/>
  <c r="H14" i="62"/>
  <c r="BK14" i="62" s="1"/>
  <c r="H13" i="62"/>
  <c r="BK13" i="62" s="1"/>
  <c r="H12" i="62"/>
  <c r="BK12" i="62" s="1"/>
  <c r="H11" i="62"/>
  <c r="BK11" i="62" s="1"/>
  <c r="H10" i="62"/>
  <c r="BK10" i="62" s="1"/>
  <c r="H9" i="62"/>
  <c r="BK9" i="62" s="1"/>
  <c r="H8" i="62"/>
  <c r="BK8" i="62" s="1"/>
  <c r="H7" i="62"/>
  <c r="G24" i="62"/>
  <c r="BJ24" i="62" s="1"/>
  <c r="G22" i="62"/>
  <c r="BJ22" i="62" s="1"/>
  <c r="G21" i="62"/>
  <c r="BJ21" i="62" s="1"/>
  <c r="G20" i="62"/>
  <c r="BJ20" i="62" s="1"/>
  <c r="G19" i="62"/>
  <c r="BJ19" i="62" s="1"/>
  <c r="G18" i="62"/>
  <c r="BJ18" i="62" s="1"/>
  <c r="G17" i="62"/>
  <c r="BJ17" i="62" s="1"/>
  <c r="G16" i="62"/>
  <c r="BJ16" i="62" s="1"/>
  <c r="G15" i="62"/>
  <c r="BJ15" i="62" s="1"/>
  <c r="G14" i="62"/>
  <c r="BJ14" i="62" s="1"/>
  <c r="G13" i="62"/>
  <c r="BJ13" i="62" s="1"/>
  <c r="G12" i="62"/>
  <c r="BJ12" i="62" s="1"/>
  <c r="G11" i="62"/>
  <c r="BJ11" i="62" s="1"/>
  <c r="G10" i="62"/>
  <c r="BJ10" i="62" s="1"/>
  <c r="G9" i="62"/>
  <c r="BJ9" i="62" s="1"/>
  <c r="G8" i="62"/>
  <c r="G7" i="62"/>
  <c r="BJ7" i="62" s="1"/>
  <c r="F24" i="62"/>
  <c r="BI24" i="62" s="1"/>
  <c r="F22" i="62"/>
  <c r="BI22" i="62" s="1"/>
  <c r="F21" i="62"/>
  <c r="BI21" i="62" s="1"/>
  <c r="F20" i="62"/>
  <c r="BI20" i="62" s="1"/>
  <c r="F19" i="62"/>
  <c r="BI19" i="62" s="1"/>
  <c r="F18" i="62"/>
  <c r="BI18" i="62" s="1"/>
  <c r="F17" i="62"/>
  <c r="BI17" i="62" s="1"/>
  <c r="F16" i="62"/>
  <c r="BI16" i="62" s="1"/>
  <c r="F15" i="62"/>
  <c r="BI15" i="62" s="1"/>
  <c r="F14" i="62"/>
  <c r="BI14" i="62" s="1"/>
  <c r="F13" i="62"/>
  <c r="BI13" i="62" s="1"/>
  <c r="F12" i="62"/>
  <c r="BI12" i="62" s="1"/>
  <c r="F11" i="62"/>
  <c r="BI11" i="62" s="1"/>
  <c r="F10" i="62"/>
  <c r="BI10" i="62" s="1"/>
  <c r="F9" i="62"/>
  <c r="BI9" i="62" s="1"/>
  <c r="F8" i="62"/>
  <c r="BI8" i="62" s="1"/>
  <c r="F7" i="62"/>
  <c r="BI7" i="62" s="1"/>
  <c r="E22" i="62"/>
  <c r="BH22" i="62" s="1"/>
  <c r="E21" i="62"/>
  <c r="BH21" i="62" s="1"/>
  <c r="E20" i="62"/>
  <c r="BH20" i="62" s="1"/>
  <c r="E19" i="62"/>
  <c r="BH19" i="62" s="1"/>
  <c r="E18" i="62"/>
  <c r="BH18" i="62" s="1"/>
  <c r="E17" i="62"/>
  <c r="BH17" i="62" s="1"/>
  <c r="E16" i="62"/>
  <c r="BH16" i="62" s="1"/>
  <c r="E15" i="62"/>
  <c r="BH15" i="62" s="1"/>
  <c r="E14" i="62"/>
  <c r="BH14" i="62" s="1"/>
  <c r="E13" i="62"/>
  <c r="BH13" i="62" s="1"/>
  <c r="E12" i="62"/>
  <c r="BH12" i="62" s="1"/>
  <c r="E11" i="62"/>
  <c r="BH11" i="62" s="1"/>
  <c r="E10" i="62"/>
  <c r="BH10" i="62" s="1"/>
  <c r="E9" i="62"/>
  <c r="BH9" i="62" s="1"/>
  <c r="E8" i="62"/>
  <c r="BH8" i="62" s="1"/>
  <c r="E7" i="62"/>
  <c r="BH7" i="62" s="1"/>
  <c r="D24" i="62"/>
  <c r="BG24" i="62" s="1"/>
  <c r="E24" i="62"/>
  <c r="BH24" i="62" s="1"/>
  <c r="D22" i="62"/>
  <c r="D21" i="62"/>
  <c r="D20" i="62"/>
  <c r="D19" i="62"/>
  <c r="D18" i="62"/>
  <c r="D17" i="62"/>
  <c r="D16" i="62"/>
  <c r="D15" i="62"/>
  <c r="D14" i="62"/>
  <c r="D13" i="62"/>
  <c r="D12" i="62"/>
  <c r="D11" i="62"/>
  <c r="D10" i="62"/>
  <c r="D9" i="62"/>
  <c r="D8" i="62"/>
  <c r="D7" i="62"/>
  <c r="C23" i="63" l="1"/>
  <c r="C25" i="63" s="1"/>
  <c r="C32" i="63" s="1"/>
  <c r="C33" i="63" s="1"/>
  <c r="CB16" i="62"/>
  <c r="CO23" i="62"/>
  <c r="BG21" i="62"/>
  <c r="C21" i="62"/>
  <c r="BF21" i="62" s="1"/>
  <c r="BG22" i="62"/>
  <c r="C22" i="62"/>
  <c r="BG16" i="62"/>
  <c r="C16" i="62"/>
  <c r="BF16" i="62" s="1"/>
  <c r="BG9" i="62"/>
  <c r="C9" i="62"/>
  <c r="BF9" i="62" s="1"/>
  <c r="BG13" i="62"/>
  <c r="C13" i="62"/>
  <c r="BF13" i="62" s="1"/>
  <c r="BG17" i="62"/>
  <c r="C17" i="62"/>
  <c r="BF17" i="62" s="1"/>
  <c r="BG8" i="62"/>
  <c r="C8" i="62"/>
  <c r="BF8" i="62" s="1"/>
  <c r="BG20" i="62"/>
  <c r="C20" i="62"/>
  <c r="BF20" i="62" s="1"/>
  <c r="BG14" i="62"/>
  <c r="C14" i="62"/>
  <c r="BF14" i="62" s="1"/>
  <c r="BG18" i="62"/>
  <c r="C18" i="62"/>
  <c r="BF18" i="62" s="1"/>
  <c r="BG12" i="62"/>
  <c r="C12" i="62"/>
  <c r="BF12" i="62" s="1"/>
  <c r="BG10" i="62"/>
  <c r="C10" i="62"/>
  <c r="BF10" i="62" s="1"/>
  <c r="BG7" i="62"/>
  <c r="C7" i="62"/>
  <c r="BF7" i="62" s="1"/>
  <c r="BG11" i="62"/>
  <c r="C11" i="62"/>
  <c r="BF11" i="62" s="1"/>
  <c r="BG15" i="62"/>
  <c r="C15" i="62"/>
  <c r="BF15" i="62" s="1"/>
  <c r="BG19" i="62"/>
  <c r="C19" i="62"/>
  <c r="BF19" i="62" s="1"/>
  <c r="CD23" i="62"/>
  <c r="CB21" i="62"/>
  <c r="CM15" i="62"/>
  <c r="BQ21" i="62"/>
  <c r="CB24" i="62"/>
  <c r="CB17" i="62"/>
  <c r="CB12" i="62"/>
  <c r="CB10" i="62"/>
  <c r="BQ19" i="62"/>
  <c r="H23" i="62"/>
  <c r="H25" i="62" s="1"/>
  <c r="BK25" i="62" s="1"/>
  <c r="CM11" i="62"/>
  <c r="BQ13" i="62"/>
  <c r="BQ15" i="62"/>
  <c r="G23" i="62"/>
  <c r="G25" i="62" s="1"/>
  <c r="BQ10" i="62"/>
  <c r="BQ18" i="62"/>
  <c r="CM7" i="62"/>
  <c r="CM21" i="62"/>
  <c r="CM20" i="62"/>
  <c r="CM10" i="62"/>
  <c r="CB18" i="62"/>
  <c r="CB9" i="62"/>
  <c r="CB8" i="62"/>
  <c r="CB14" i="62"/>
  <c r="CC23" i="62"/>
  <c r="BQ24" i="62"/>
  <c r="BQ20" i="62"/>
  <c r="BQ12" i="62"/>
  <c r="BQ16" i="62"/>
  <c r="D32" i="63"/>
  <c r="AY25" i="62"/>
  <c r="CQ23" i="62"/>
  <c r="AO25" i="62"/>
  <c r="CG23" i="62"/>
  <c r="CM17" i="62"/>
  <c r="CM16" i="62"/>
  <c r="BB25" i="62"/>
  <c r="CT23" i="62"/>
  <c r="BK7" i="62"/>
  <c r="U25" i="62"/>
  <c r="CB13" i="62"/>
  <c r="CM18" i="62"/>
  <c r="CM9" i="62"/>
  <c r="AD25" i="62"/>
  <c r="BV23" i="62"/>
  <c r="AR25" i="62"/>
  <c r="CJ23" i="62"/>
  <c r="AA25" i="62"/>
  <c r="CD25" i="62" s="1"/>
  <c r="BS23" i="62"/>
  <c r="CM12" i="62"/>
  <c r="AT25" i="62"/>
  <c r="CL23" i="62"/>
  <c r="X25" i="62"/>
  <c r="CM19" i="62"/>
  <c r="V25" i="62"/>
  <c r="Q25" i="62"/>
  <c r="BQ7" i="62"/>
  <c r="CM8" i="62"/>
  <c r="AQ25" i="62"/>
  <c r="CI23" i="62"/>
  <c r="AC25" i="62"/>
  <c r="BU23" i="62"/>
  <c r="T25" i="62"/>
  <c r="AP25" i="62"/>
  <c r="CH23" i="62"/>
  <c r="CB15" i="62"/>
  <c r="R25" i="62"/>
  <c r="BJ8" i="62"/>
  <c r="I23" i="62"/>
  <c r="I25" i="62" s="1"/>
  <c r="CB7" i="62"/>
  <c r="CM24" i="62"/>
  <c r="AZ25" i="62"/>
  <c r="CR23" i="62"/>
  <c r="BE25" i="62"/>
  <c r="CW23" i="62"/>
  <c r="AF25" i="62"/>
  <c r="BX23" i="62"/>
  <c r="CB19" i="62"/>
  <c r="AI25" i="62"/>
  <c r="CA23" i="62"/>
  <c r="F23" i="62"/>
  <c r="F25" i="62" s="1"/>
  <c r="K23" i="62"/>
  <c r="K25" i="62" s="1"/>
  <c r="O25" i="62"/>
  <c r="AM25" i="62"/>
  <c r="CE23" i="62"/>
  <c r="AX25" i="62"/>
  <c r="CP23" i="62"/>
  <c r="BC25" i="62"/>
  <c r="CU23" i="62"/>
  <c r="CM13" i="62"/>
  <c r="L23" i="62"/>
  <c r="L25" i="62" s="1"/>
  <c r="M23" i="62"/>
  <c r="M25" i="62" s="1"/>
  <c r="N23" i="62"/>
  <c r="BR23" i="62"/>
  <c r="AK25" i="62"/>
  <c r="CN25" i="62" s="1"/>
  <c r="CB20" i="62"/>
  <c r="AS25" i="62"/>
  <c r="CK23" i="62"/>
  <c r="CM14" i="62"/>
  <c r="BD25" i="62"/>
  <c r="CV23" i="62"/>
  <c r="CN23" i="62"/>
  <c r="BA25" i="62"/>
  <c r="CS23" i="62"/>
  <c r="BQ14" i="62"/>
  <c r="BQ11" i="62"/>
  <c r="AH25" i="62"/>
  <c r="BZ23" i="62"/>
  <c r="BQ8" i="62"/>
  <c r="AB25" i="62"/>
  <c r="BT23" i="62"/>
  <c r="BQ9" i="62"/>
  <c r="BY23" i="62"/>
  <c r="CO25" i="62"/>
  <c r="AN25" i="62"/>
  <c r="CF23" i="62"/>
  <c r="W25" i="62"/>
  <c r="CB11" i="62"/>
  <c r="AE25" i="62"/>
  <c r="BW23" i="62"/>
  <c r="BN8" i="62"/>
  <c r="BQ17" i="62"/>
  <c r="AU23" i="62"/>
  <c r="AJ23" i="62"/>
  <c r="Y23" i="62"/>
  <c r="Z25" i="62"/>
  <c r="J23" i="62"/>
  <c r="J25" i="62" s="1"/>
  <c r="E23" i="62"/>
  <c r="C24" i="62"/>
  <c r="BF24" i="62" s="1"/>
  <c r="D23" i="62"/>
  <c r="BG23" i="62" s="1"/>
  <c r="BK23" i="62" l="1"/>
  <c r="BJ23" i="62"/>
  <c r="BP23" i="62"/>
  <c r="BL23" i="62"/>
  <c r="BI23" i="62"/>
  <c r="CB22" i="62"/>
  <c r="BJ25" i="62"/>
  <c r="BM23" i="62"/>
  <c r="CG25" i="62"/>
  <c r="BX25" i="62"/>
  <c r="CR25" i="62"/>
  <c r="CI25" i="62"/>
  <c r="BN23" i="62"/>
  <c r="BM25" i="62"/>
  <c r="BR25" i="62"/>
  <c r="AU25" i="62"/>
  <c r="CM23" i="62"/>
  <c r="BO23" i="62"/>
  <c r="BZ25" i="62"/>
  <c r="CS25" i="62"/>
  <c r="N25" i="62"/>
  <c r="CA25" i="62"/>
  <c r="BI25" i="62"/>
  <c r="BN25" i="62"/>
  <c r="BY25" i="62"/>
  <c r="CQ25" i="62"/>
  <c r="AJ25" i="62"/>
  <c r="CB23" i="62"/>
  <c r="CF25" i="62"/>
  <c r="CK25" i="62"/>
  <c r="CC25" i="62"/>
  <c r="CJ25" i="62"/>
  <c r="CT25" i="62"/>
  <c r="E25" i="62"/>
  <c r="BH23" i="62"/>
  <c r="BQ22" i="62"/>
  <c r="CV25" i="62"/>
  <c r="CP25" i="62"/>
  <c r="BL25" i="62"/>
  <c r="BP25" i="62"/>
  <c r="Y25" i="62"/>
  <c r="BQ23" i="62"/>
  <c r="CM22" i="62"/>
  <c r="BW25" i="62"/>
  <c r="BO25" i="62"/>
  <c r="BT25" i="62"/>
  <c r="CU25" i="62"/>
  <c r="CE25" i="62"/>
  <c r="CW25" i="62"/>
  <c r="CH25" i="62"/>
  <c r="BU25" i="62"/>
  <c r="CL25" i="62"/>
  <c r="BS25" i="62"/>
  <c r="BV25" i="62"/>
  <c r="C23" i="62"/>
  <c r="C25" i="62" s="1"/>
  <c r="D25" i="62"/>
  <c r="BF22" i="62"/>
  <c r="BF23" i="62" l="1"/>
  <c r="BQ25" i="62"/>
  <c r="CB25" i="62"/>
  <c r="CM25" i="62"/>
  <c r="BH25" i="62"/>
  <c r="BF25" i="62"/>
  <c r="BG25" i="62"/>
  <c r="P28" i="64" l="1"/>
  <c r="P32" i="64" s="1"/>
  <c r="P28" i="62"/>
  <c r="P32" i="62" s="1"/>
  <c r="E28" i="64"/>
  <c r="E32" i="64" s="1"/>
  <c r="E28" i="62"/>
  <c r="E32" i="62" s="1"/>
  <c r="F16" i="22" l="1"/>
  <c r="E16" i="22" l="1"/>
  <c r="D16" i="22"/>
  <c r="C16" i="22"/>
  <c r="B16" i="22"/>
  <c r="AG7" i="63" l="1"/>
  <c r="BY7" i="63" s="1"/>
  <c r="Z7" i="63"/>
  <c r="BR7" i="63" l="1"/>
  <c r="D28" i="62" l="1"/>
  <c r="D32" i="62" s="1"/>
  <c r="O23" i="63" l="1"/>
  <c r="BG23" i="63" s="1"/>
  <c r="O25" i="63" l="1"/>
  <c r="BG25" i="63" s="1"/>
  <c r="AH8" i="63"/>
  <c r="BZ8" i="63" s="1"/>
  <c r="AH9" i="63"/>
  <c r="BZ9" i="63" s="1"/>
  <c r="O28" i="63"/>
  <c r="BE28" i="64"/>
  <c r="BE32" i="64" s="1"/>
  <c r="BC28" i="64"/>
  <c r="BC32" i="64" s="1"/>
  <c r="BB28" i="64"/>
  <c r="BB32" i="64" s="1"/>
  <c r="BA28" i="64"/>
  <c r="BA32" i="64" s="1"/>
  <c r="AY28" i="64"/>
  <c r="AY32" i="64" s="1"/>
  <c r="AX28" i="64"/>
  <c r="AX32" i="64" s="1"/>
  <c r="AW28" i="64"/>
  <c r="AW32" i="64" s="1"/>
  <c r="D28" i="64"/>
  <c r="BE28" i="62"/>
  <c r="BE32" i="62" s="1"/>
  <c r="BD28" i="62"/>
  <c r="BD32" i="62" s="1"/>
  <c r="BC28" i="62"/>
  <c r="BC32" i="62" s="1"/>
  <c r="BB28" i="62"/>
  <c r="BB32" i="62" s="1"/>
  <c r="BA28" i="62"/>
  <c r="BA32" i="62" s="1"/>
  <c r="AZ28" i="62"/>
  <c r="AZ32" i="62" s="1"/>
  <c r="AY28" i="62"/>
  <c r="AY32" i="62" s="1"/>
  <c r="AW28" i="62"/>
  <c r="AW32" i="62" s="1"/>
  <c r="AF8" i="63" l="1"/>
  <c r="AF19" i="63"/>
  <c r="AF9" i="63"/>
  <c r="T7" i="63"/>
  <c r="BL7" i="63" s="1"/>
  <c r="AE8" i="63"/>
  <c r="S8" i="63"/>
  <c r="BK8" i="63" s="1"/>
  <c r="AC13" i="63"/>
  <c r="AC15" i="63"/>
  <c r="O32" i="63"/>
  <c r="AX28" i="62"/>
  <c r="AX32" i="62" s="1"/>
  <c r="AT28" i="64"/>
  <c r="AT32" i="64" s="1"/>
  <c r="X24" i="63"/>
  <c r="BP24" i="63" s="1"/>
  <c r="X21" i="63"/>
  <c r="BP21" i="63" s="1"/>
  <c r="X22" i="63"/>
  <c r="BP22" i="63" s="1"/>
  <c r="AI7" i="63"/>
  <c r="X16" i="63"/>
  <c r="BP16" i="63" s="1"/>
  <c r="X12" i="63"/>
  <c r="BP12" i="63" s="1"/>
  <c r="X18" i="63"/>
  <c r="BP18" i="63" s="1"/>
  <c r="X14" i="63"/>
  <c r="BP14" i="63" s="1"/>
  <c r="X10" i="63"/>
  <c r="BP10" i="63" s="1"/>
  <c r="AI19" i="63"/>
  <c r="AI11" i="63"/>
  <c r="X20" i="63"/>
  <c r="BP20" i="63" s="1"/>
  <c r="X8" i="63"/>
  <c r="BP8" i="63" s="1"/>
  <c r="AI18" i="63"/>
  <c r="AI13" i="63"/>
  <c r="X17" i="63"/>
  <c r="BP17" i="63" s="1"/>
  <c r="X13" i="63"/>
  <c r="BP13" i="63" s="1"/>
  <c r="X9" i="63"/>
  <c r="BP9" i="63" s="1"/>
  <c r="AI15" i="63"/>
  <c r="AI14" i="63"/>
  <c r="X19" i="63"/>
  <c r="BP19" i="63" s="1"/>
  <c r="X15" i="63"/>
  <c r="BP15" i="63" s="1"/>
  <c r="X11" i="63"/>
  <c r="BP11" i="63" s="1"/>
  <c r="X7" i="63"/>
  <c r="BP7" i="63" s="1"/>
  <c r="AH15" i="63"/>
  <c r="BZ15" i="63" s="1"/>
  <c r="AH14" i="63"/>
  <c r="BZ14" i="63" s="1"/>
  <c r="AH7" i="63"/>
  <c r="BZ7" i="63" s="1"/>
  <c r="AH13" i="63"/>
  <c r="BZ13" i="63" s="1"/>
  <c r="AH11" i="63"/>
  <c r="BZ11" i="63" s="1"/>
  <c r="AH20" i="63"/>
  <c r="BZ20" i="63" s="1"/>
  <c r="AH17" i="63"/>
  <c r="BZ17" i="63" s="1"/>
  <c r="AH12" i="63"/>
  <c r="BZ12" i="63" s="1"/>
  <c r="AH16" i="63"/>
  <c r="BZ16" i="63" s="1"/>
  <c r="AH19" i="63"/>
  <c r="BZ19" i="63" s="1"/>
  <c r="AH18" i="63"/>
  <c r="BZ18" i="63" s="1"/>
  <c r="AH10" i="63"/>
  <c r="BZ10" i="63" s="1"/>
  <c r="AG17" i="63"/>
  <c r="BY17" i="63" s="1"/>
  <c r="AG10" i="63"/>
  <c r="BY10" i="63" s="1"/>
  <c r="AG20" i="63"/>
  <c r="BY20" i="63" s="1"/>
  <c r="AG8" i="63"/>
  <c r="BY8" i="63" s="1"/>
  <c r="AG19" i="63"/>
  <c r="BY19" i="63" s="1"/>
  <c r="AG14" i="63"/>
  <c r="BY14" i="63" s="1"/>
  <c r="AG15" i="63"/>
  <c r="BY15" i="63" s="1"/>
  <c r="AG11" i="63"/>
  <c r="BY11" i="63" s="1"/>
  <c r="AG16" i="63"/>
  <c r="BY16" i="63" s="1"/>
  <c r="AG9" i="63"/>
  <c r="BY9" i="63" s="1"/>
  <c r="AG18" i="63"/>
  <c r="BY18" i="63" s="1"/>
  <c r="AG12" i="63"/>
  <c r="BY12" i="63" s="1"/>
  <c r="AG13" i="63"/>
  <c r="BY13" i="63" s="1"/>
  <c r="U24" i="63"/>
  <c r="BM24" i="63" s="1"/>
  <c r="U21" i="63"/>
  <c r="BM21" i="63" s="1"/>
  <c r="U22" i="63"/>
  <c r="BM22" i="63" s="1"/>
  <c r="U20" i="63"/>
  <c r="BM20" i="63" s="1"/>
  <c r="U18" i="63"/>
  <c r="BM18" i="63" s="1"/>
  <c r="U16" i="63"/>
  <c r="BM16" i="63" s="1"/>
  <c r="U14" i="63"/>
  <c r="BM14" i="63" s="1"/>
  <c r="U12" i="63"/>
  <c r="BM12" i="63" s="1"/>
  <c r="U10" i="63"/>
  <c r="BM10" i="63" s="1"/>
  <c r="U8" i="63"/>
  <c r="BM8" i="63" s="1"/>
  <c r="U19" i="63"/>
  <c r="BM19" i="63" s="1"/>
  <c r="U17" i="63"/>
  <c r="BM17" i="63" s="1"/>
  <c r="U15" i="63"/>
  <c r="BM15" i="63" s="1"/>
  <c r="U13" i="63"/>
  <c r="BM13" i="63" s="1"/>
  <c r="U11" i="63"/>
  <c r="BM11" i="63" s="1"/>
  <c r="U9" i="63"/>
  <c r="BM9" i="63" s="1"/>
  <c r="U7" i="63"/>
  <c r="BM7" i="63" s="1"/>
  <c r="AP28" i="64"/>
  <c r="AP32" i="64" s="1"/>
  <c r="T24" i="63"/>
  <c r="BL24" i="63" s="1"/>
  <c r="T22" i="63"/>
  <c r="BL22" i="63" s="1"/>
  <c r="T21" i="63"/>
  <c r="BL21" i="63" s="1"/>
  <c r="T18" i="63"/>
  <c r="BL18" i="63" s="1"/>
  <c r="T20" i="63"/>
  <c r="BL20" i="63" s="1"/>
  <c r="T16" i="63"/>
  <c r="BL16" i="63" s="1"/>
  <c r="T14" i="63"/>
  <c r="BL14" i="63" s="1"/>
  <c r="T12" i="63"/>
  <c r="BL12" i="63" s="1"/>
  <c r="T10" i="63"/>
  <c r="BL10" i="63" s="1"/>
  <c r="T19" i="63"/>
  <c r="BL19" i="63" s="1"/>
  <c r="T17" i="63"/>
  <c r="BL17" i="63" s="1"/>
  <c r="T15" i="63"/>
  <c r="BL15" i="63" s="1"/>
  <c r="T13" i="63"/>
  <c r="BL13" i="63" s="1"/>
  <c r="T11" i="63"/>
  <c r="BL11" i="63" s="1"/>
  <c r="T8" i="63"/>
  <c r="BL8" i="63" s="1"/>
  <c r="T9" i="63"/>
  <c r="BL9" i="63" s="1"/>
  <c r="S24" i="63"/>
  <c r="BK24" i="63" s="1"/>
  <c r="S21" i="63"/>
  <c r="BK21" i="63" s="1"/>
  <c r="S22" i="63"/>
  <c r="BK22" i="63" s="1"/>
  <c r="S20" i="63"/>
  <c r="BK20" i="63" s="1"/>
  <c r="S18" i="63"/>
  <c r="BK18" i="63" s="1"/>
  <c r="S15" i="63"/>
  <c r="BK15" i="63" s="1"/>
  <c r="S9" i="63"/>
  <c r="BK9" i="63" s="1"/>
  <c r="S7" i="63"/>
  <c r="BK7" i="63" s="1"/>
  <c r="S14" i="63"/>
  <c r="BK14" i="63" s="1"/>
  <c r="S11" i="63"/>
  <c r="BK11" i="63" s="1"/>
  <c r="S19" i="63"/>
  <c r="BK19" i="63" s="1"/>
  <c r="S17" i="63"/>
  <c r="BK17" i="63" s="1"/>
  <c r="S12" i="63"/>
  <c r="BK12" i="63" s="1"/>
  <c r="S16" i="63"/>
  <c r="BK16" i="63" s="1"/>
  <c r="S13" i="63"/>
  <c r="BK13" i="63" s="1"/>
  <c r="S10" i="63"/>
  <c r="BK10" i="63" s="1"/>
  <c r="R24" i="63"/>
  <c r="BJ24" i="63" s="1"/>
  <c r="R21" i="63"/>
  <c r="BJ21" i="63" s="1"/>
  <c r="R22" i="63"/>
  <c r="BJ22" i="63" s="1"/>
  <c r="R18" i="63"/>
  <c r="BJ18" i="63" s="1"/>
  <c r="R14" i="63"/>
  <c r="BJ14" i="63" s="1"/>
  <c r="R12" i="63"/>
  <c r="BJ12" i="63" s="1"/>
  <c r="R8" i="63"/>
  <c r="BJ8" i="63" s="1"/>
  <c r="R20" i="63"/>
  <c r="BJ20" i="63" s="1"/>
  <c r="R16" i="63"/>
  <c r="BJ16" i="63" s="1"/>
  <c r="R7" i="63"/>
  <c r="BJ7" i="63" s="1"/>
  <c r="R19" i="63"/>
  <c r="BJ19" i="63" s="1"/>
  <c r="R17" i="63"/>
  <c r="BJ17" i="63" s="1"/>
  <c r="R15" i="63"/>
  <c r="BJ15" i="63" s="1"/>
  <c r="R13" i="63"/>
  <c r="BJ13" i="63" s="1"/>
  <c r="R11" i="63"/>
  <c r="BJ11" i="63" s="1"/>
  <c r="R9" i="63"/>
  <c r="BJ9" i="63" s="1"/>
  <c r="R10" i="63"/>
  <c r="BJ10" i="63" s="1"/>
  <c r="Q24" i="63"/>
  <c r="BI24" i="63" s="1"/>
  <c r="Q21" i="63"/>
  <c r="BI21" i="63" s="1"/>
  <c r="Q22" i="63"/>
  <c r="BI22" i="63" s="1"/>
  <c r="Q16" i="63"/>
  <c r="BI16" i="63" s="1"/>
  <c r="Q7" i="63"/>
  <c r="BI7" i="63" s="1"/>
  <c r="Q19" i="63"/>
  <c r="BI19" i="63" s="1"/>
  <c r="Q10" i="63"/>
  <c r="BI10" i="63" s="1"/>
  <c r="Q17" i="63"/>
  <c r="BI17" i="63" s="1"/>
  <c r="Q14" i="63"/>
  <c r="BI14" i="63" s="1"/>
  <c r="Q11" i="63"/>
  <c r="BI11" i="63" s="1"/>
  <c r="Q9" i="63"/>
  <c r="BI9" i="63" s="1"/>
  <c r="Q20" i="63"/>
  <c r="BI20" i="63" s="1"/>
  <c r="Q15" i="63"/>
  <c r="BI15" i="63" s="1"/>
  <c r="Q8" i="63"/>
  <c r="BI8" i="63" s="1"/>
  <c r="AB12" i="63"/>
  <c r="BT12" i="63" s="1"/>
  <c r="Q13" i="63"/>
  <c r="BI13" i="63" s="1"/>
  <c r="Q18" i="63"/>
  <c r="BI18" i="63" s="1"/>
  <c r="P24" i="63"/>
  <c r="P22" i="63"/>
  <c r="P21" i="63"/>
  <c r="P18" i="63"/>
  <c r="P10" i="63"/>
  <c r="P15" i="63"/>
  <c r="P9" i="63"/>
  <c r="P19" i="63"/>
  <c r="P12" i="63"/>
  <c r="P20" i="63"/>
  <c r="P14" i="63"/>
  <c r="P7" i="63"/>
  <c r="P11" i="63"/>
  <c r="P13" i="63"/>
  <c r="P16" i="63"/>
  <c r="P8" i="63"/>
  <c r="P17" i="63"/>
  <c r="BD28" i="64"/>
  <c r="BD32" i="64" s="1"/>
  <c r="D32" i="64"/>
  <c r="AI24" i="63"/>
  <c r="AI22" i="63"/>
  <c r="AH24" i="63"/>
  <c r="BZ24" i="63" s="1"/>
  <c r="AH22" i="63"/>
  <c r="BZ22" i="63" s="1"/>
  <c r="AH21" i="63"/>
  <c r="BZ21" i="63" s="1"/>
  <c r="AG24" i="63"/>
  <c r="BY24" i="63" s="1"/>
  <c r="AG21" i="63"/>
  <c r="BY21" i="63" s="1"/>
  <c r="AG22" i="63"/>
  <c r="BY22" i="63" s="1"/>
  <c r="AK7" i="63"/>
  <c r="AF21" i="63" l="1"/>
  <c r="BX21" i="63" s="1"/>
  <c r="AB7" i="63"/>
  <c r="BT7" i="63" s="1"/>
  <c r="AF20" i="63"/>
  <c r="BX20" i="63" s="1"/>
  <c r="AD15" i="63"/>
  <c r="BV15" i="63" s="1"/>
  <c r="AD13" i="63"/>
  <c r="BV13" i="63" s="1"/>
  <c r="AC9" i="63"/>
  <c r="BU9" i="63" s="1"/>
  <c r="AC22" i="63"/>
  <c r="BU22" i="63" s="1"/>
  <c r="AB14" i="63"/>
  <c r="BT14" i="63" s="1"/>
  <c r="AF11" i="63"/>
  <c r="BX11" i="63" s="1"/>
  <c r="AO13" i="63"/>
  <c r="AB16" i="63"/>
  <c r="BT16" i="63" s="1"/>
  <c r="AC11" i="63"/>
  <c r="BU11" i="63" s="1"/>
  <c r="AC19" i="63"/>
  <c r="BU19" i="63" s="1"/>
  <c r="AF14" i="63"/>
  <c r="BX14" i="63" s="1"/>
  <c r="AQ7" i="63"/>
  <c r="AF7" i="63"/>
  <c r="BX7" i="63" s="1"/>
  <c r="AQ14" i="63"/>
  <c r="AF13" i="63"/>
  <c r="BX13" i="63" s="1"/>
  <c r="AE15" i="63"/>
  <c r="BW15" i="63" s="1"/>
  <c r="AE9" i="63"/>
  <c r="BW9" i="63" s="1"/>
  <c r="AN13" i="63"/>
  <c r="CF13" i="63" s="1"/>
  <c r="AB11" i="63"/>
  <c r="BT11" i="63" s="1"/>
  <c r="AM19" i="63"/>
  <c r="AQ13" i="63"/>
  <c r="AF15" i="63"/>
  <c r="BX15" i="63" s="1"/>
  <c r="AF17" i="63"/>
  <c r="BX17" i="63" s="1"/>
  <c r="AF16" i="63"/>
  <c r="BX16" i="63" s="1"/>
  <c r="AE12" i="63"/>
  <c r="BW12" i="63" s="1"/>
  <c r="AD7" i="63"/>
  <c r="BV7" i="63" s="1"/>
  <c r="AO7" i="63"/>
  <c r="AO20" i="63"/>
  <c r="AD20" i="63"/>
  <c r="BV20" i="63" s="1"/>
  <c r="AD17" i="63"/>
  <c r="BV17" i="63" s="1"/>
  <c r="AN28" i="64"/>
  <c r="AN32" i="64" s="1"/>
  <c r="AC10" i="63"/>
  <c r="BU10" i="63" s="1"/>
  <c r="AC7" i="63"/>
  <c r="BU7" i="63" s="1"/>
  <c r="AB10" i="63"/>
  <c r="BT10" i="63" s="1"/>
  <c r="AM10" i="63"/>
  <c r="AB19" i="63"/>
  <c r="BT19" i="63" s="1"/>
  <c r="AF12" i="63"/>
  <c r="BX12" i="63" s="1"/>
  <c r="AF10" i="63"/>
  <c r="BX10" i="63" s="1"/>
  <c r="AE21" i="63"/>
  <c r="BW21" i="63" s="1"/>
  <c r="AE17" i="63"/>
  <c r="BW17" i="63" s="1"/>
  <c r="AE7" i="63"/>
  <c r="BW7" i="63" s="1"/>
  <c r="AE10" i="63"/>
  <c r="BW10" i="63" s="1"/>
  <c r="AE11" i="63"/>
  <c r="BW11" i="63" s="1"/>
  <c r="AE13" i="63"/>
  <c r="BW13" i="63" s="1"/>
  <c r="AD12" i="63"/>
  <c r="BV12" i="63" s="1"/>
  <c r="AD14" i="63"/>
  <c r="BV14" i="63" s="1"/>
  <c r="AD9" i="63"/>
  <c r="BV9" i="63" s="1"/>
  <c r="AD19" i="63"/>
  <c r="BV19" i="63" s="1"/>
  <c r="AD11" i="63"/>
  <c r="BV11" i="63" s="1"/>
  <c r="AC8" i="63"/>
  <c r="BU8" i="63" s="1"/>
  <c r="AN12" i="63"/>
  <c r="AB15" i="63"/>
  <c r="BT15" i="63" s="1"/>
  <c r="AA18" i="63"/>
  <c r="BS18" i="63" s="1"/>
  <c r="AA19" i="63"/>
  <c r="BS19" i="63" s="1"/>
  <c r="AL21" i="63"/>
  <c r="AA21" i="63"/>
  <c r="BS21" i="63" s="1"/>
  <c r="AA10" i="63"/>
  <c r="BS10" i="63" s="1"/>
  <c r="AA22" i="63"/>
  <c r="BS22" i="63" s="1"/>
  <c r="AA7" i="63"/>
  <c r="BS7" i="63" s="1"/>
  <c r="AA8" i="63"/>
  <c r="BS8" i="63" s="1"/>
  <c r="AA13" i="63"/>
  <c r="BS13" i="63" s="1"/>
  <c r="AA16" i="63"/>
  <c r="BS16" i="63" s="1"/>
  <c r="AF28" i="64"/>
  <c r="AF32" i="64" s="1"/>
  <c r="AF18" i="63"/>
  <c r="BX18" i="63" s="1"/>
  <c r="AL28" i="64"/>
  <c r="AL32" i="64" s="1"/>
  <c r="AC17" i="63"/>
  <c r="BU17" i="63" s="1"/>
  <c r="AE19" i="63"/>
  <c r="BW19" i="63" s="1"/>
  <c r="AB24" i="63"/>
  <c r="BT24" i="63" s="1"/>
  <c r="AZ28" i="64"/>
  <c r="AZ32" i="64" s="1"/>
  <c r="AD22" i="63"/>
  <c r="BV22" i="63" s="1"/>
  <c r="R28" i="64"/>
  <c r="R32" i="64" s="1"/>
  <c r="AO28" i="64"/>
  <c r="AO32" i="64" s="1"/>
  <c r="AD28" i="64"/>
  <c r="AD32" i="64" s="1"/>
  <c r="AM28" i="64"/>
  <c r="AM32" i="64" s="1"/>
  <c r="AI17" i="63"/>
  <c r="CA17" i="63" s="1"/>
  <c r="AR28" i="64"/>
  <c r="AR32" i="64" s="1"/>
  <c r="AI9" i="63"/>
  <c r="CA9" i="63" s="1"/>
  <c r="AD24" i="63"/>
  <c r="BV24" i="63" s="1"/>
  <c r="AC21" i="63"/>
  <c r="BU21" i="63" s="1"/>
  <c r="AQ28" i="62"/>
  <c r="AQ32" i="62" s="1"/>
  <c r="AA9" i="63"/>
  <c r="BS9" i="63" s="1"/>
  <c r="AI10" i="63"/>
  <c r="CA10" i="63" s="1"/>
  <c r="AA12" i="63"/>
  <c r="BS12" i="63" s="1"/>
  <c r="AA24" i="63"/>
  <c r="BS24" i="63" s="1"/>
  <c r="AE24" i="63"/>
  <c r="BW24" i="63" s="1"/>
  <c r="AD21" i="63"/>
  <c r="BV21" i="63" s="1"/>
  <c r="AB21" i="63"/>
  <c r="BT21" i="63" s="1"/>
  <c r="AF24" i="63"/>
  <c r="BX24" i="63" s="1"/>
  <c r="AD16" i="63"/>
  <c r="BV16" i="63" s="1"/>
  <c r="AC18" i="63"/>
  <c r="BU18" i="63" s="1"/>
  <c r="AC24" i="63"/>
  <c r="BU24" i="63" s="1"/>
  <c r="AB20" i="63"/>
  <c r="BT20" i="63" s="1"/>
  <c r="AF22" i="63"/>
  <c r="BX22" i="63" s="1"/>
  <c r="AE20" i="63"/>
  <c r="BW20" i="63" s="1"/>
  <c r="BU15" i="63"/>
  <c r="AB9" i="63"/>
  <c r="BT9" i="63" s="1"/>
  <c r="AA20" i="63"/>
  <c r="BS20" i="63" s="1"/>
  <c r="CA14" i="63"/>
  <c r="AE22" i="63"/>
  <c r="BW22" i="63" s="1"/>
  <c r="AA17" i="63"/>
  <c r="BS17" i="63" s="1"/>
  <c r="AI21" i="63"/>
  <c r="CA21" i="63" s="1"/>
  <c r="BE21" i="63"/>
  <c r="CA18" i="63"/>
  <c r="BW8" i="63"/>
  <c r="AD10" i="63"/>
  <c r="BV10" i="63" s="1"/>
  <c r="AD18" i="63"/>
  <c r="BV18" i="63" s="1"/>
  <c r="AC12" i="63"/>
  <c r="BU12" i="63" s="1"/>
  <c r="AB13" i="63"/>
  <c r="BT13" i="63" s="1"/>
  <c r="AB17" i="63"/>
  <c r="BT17" i="63" s="1"/>
  <c r="AA15" i="63"/>
  <c r="BS15" i="63" s="1"/>
  <c r="CA15" i="63"/>
  <c r="CA13" i="63"/>
  <c r="CA11" i="63"/>
  <c r="AD8" i="63"/>
  <c r="BV8" i="63" s="1"/>
  <c r="AC14" i="63"/>
  <c r="BU14" i="63" s="1"/>
  <c r="BU13" i="63"/>
  <c r="AC20" i="63"/>
  <c r="BU20" i="63" s="1"/>
  <c r="AB18" i="63"/>
  <c r="BT18" i="63" s="1"/>
  <c r="AB22" i="63"/>
  <c r="BT22" i="63" s="1"/>
  <c r="AA14" i="63"/>
  <c r="BS14" i="63" s="1"/>
  <c r="AT28" i="62"/>
  <c r="AT32" i="62" s="1"/>
  <c r="AI28" i="64"/>
  <c r="AI32" i="64" s="1"/>
  <c r="AI28" i="62"/>
  <c r="AI32" i="62" s="1"/>
  <c r="CA24" i="63"/>
  <c r="CA22" i="63"/>
  <c r="X28" i="64"/>
  <c r="X32" i="64" s="1"/>
  <c r="M28" i="64"/>
  <c r="M32" i="64" s="1"/>
  <c r="AT13" i="63"/>
  <c r="CL13" i="63" s="1"/>
  <c r="AI20" i="63"/>
  <c r="CA20" i="63" s="1"/>
  <c r="AT14" i="63"/>
  <c r="CL14" i="63" s="1"/>
  <c r="AT7" i="63"/>
  <c r="CL7" i="63" s="1"/>
  <c r="AT15" i="63"/>
  <c r="CL15" i="63" s="1"/>
  <c r="AT19" i="63"/>
  <c r="CL19" i="63" s="1"/>
  <c r="AI16" i="63"/>
  <c r="CA16" i="63" s="1"/>
  <c r="CA7" i="63"/>
  <c r="AT8" i="63"/>
  <c r="AT18" i="63"/>
  <c r="CL18" i="63" s="1"/>
  <c r="M28" i="62"/>
  <c r="M32" i="62" s="1"/>
  <c r="AI12" i="63"/>
  <c r="CA12" i="63" s="1"/>
  <c r="AT9" i="63"/>
  <c r="CA19" i="63"/>
  <c r="AT11" i="63"/>
  <c r="CL11" i="63" s="1"/>
  <c r="AI8" i="63"/>
  <c r="CA8" i="63" s="1"/>
  <c r="AH28" i="62"/>
  <c r="AH32" i="62" s="1"/>
  <c r="L28" i="64"/>
  <c r="L32" i="64" s="1"/>
  <c r="AS20" i="63"/>
  <c r="CK20" i="63" s="1"/>
  <c r="AS7" i="63"/>
  <c r="CK7" i="63" s="1"/>
  <c r="AS15" i="63"/>
  <c r="CK15" i="63" s="1"/>
  <c r="AS19" i="63"/>
  <c r="CK19" i="63" s="1"/>
  <c r="AS14" i="63"/>
  <c r="CK14" i="63" s="1"/>
  <c r="AS11" i="63"/>
  <c r="CK11" i="63" s="1"/>
  <c r="BC24" i="63"/>
  <c r="BC22" i="63"/>
  <c r="BC21" i="63"/>
  <c r="AR9" i="63"/>
  <c r="CJ9" i="63" s="1"/>
  <c r="AR19" i="63"/>
  <c r="CJ19" i="63" s="1"/>
  <c r="AR13" i="63"/>
  <c r="CJ13" i="63" s="1"/>
  <c r="AR14" i="63"/>
  <c r="CJ14" i="63" s="1"/>
  <c r="AR11" i="63"/>
  <c r="CJ11" i="63" s="1"/>
  <c r="AR12" i="63"/>
  <c r="CJ12" i="63" s="1"/>
  <c r="AR18" i="63"/>
  <c r="CJ18" i="63" s="1"/>
  <c r="AR10" i="63"/>
  <c r="CJ10" i="63" s="1"/>
  <c r="AR17" i="63"/>
  <c r="CJ17" i="63" s="1"/>
  <c r="AR7" i="63"/>
  <c r="CJ7" i="63" s="1"/>
  <c r="AR15" i="63"/>
  <c r="CJ15" i="63" s="1"/>
  <c r="AR8" i="63"/>
  <c r="CJ8" i="63" s="1"/>
  <c r="AR16" i="63"/>
  <c r="CJ16" i="63" s="1"/>
  <c r="AR20" i="63"/>
  <c r="CJ20" i="63" s="1"/>
  <c r="AQ28" i="64"/>
  <c r="AQ32" i="64" s="1"/>
  <c r="AF28" i="62"/>
  <c r="AF32" i="62" s="1"/>
  <c r="BX19" i="63"/>
  <c r="U28" i="62"/>
  <c r="U32" i="62" s="1"/>
  <c r="J28" i="64"/>
  <c r="J32" i="64" s="1"/>
  <c r="BX8" i="63"/>
  <c r="U23" i="63"/>
  <c r="BM23" i="63" s="1"/>
  <c r="BX9" i="63"/>
  <c r="AQ17" i="63"/>
  <c r="AQ20" i="63"/>
  <c r="J28" i="62"/>
  <c r="J32" i="62" s="1"/>
  <c r="AP28" i="62"/>
  <c r="AP32" i="62" s="1"/>
  <c r="AE28" i="64"/>
  <c r="AE32" i="64" s="1"/>
  <c r="AE28" i="62"/>
  <c r="AE32" i="62" s="1"/>
  <c r="T28" i="64"/>
  <c r="T32" i="64" s="1"/>
  <c r="T28" i="62"/>
  <c r="T32" i="62" s="1"/>
  <c r="I28" i="64"/>
  <c r="I32" i="64" s="1"/>
  <c r="BA8" i="63"/>
  <c r="I28" i="62"/>
  <c r="I32" i="62" s="1"/>
  <c r="AE16" i="63"/>
  <c r="BW16" i="63" s="1"/>
  <c r="AE14" i="63"/>
  <c r="BW14" i="63" s="1"/>
  <c r="AE18" i="63"/>
  <c r="BW18" i="63" s="1"/>
  <c r="AO28" i="62"/>
  <c r="AO32" i="62" s="1"/>
  <c r="AD28" i="62"/>
  <c r="AD32" i="62" s="1"/>
  <c r="S28" i="64"/>
  <c r="S32" i="64" s="1"/>
  <c r="S28" i="62"/>
  <c r="S32" i="62" s="1"/>
  <c r="H28" i="64"/>
  <c r="H32" i="64" s="1"/>
  <c r="H28" i="62"/>
  <c r="H32" i="62" s="1"/>
  <c r="AN28" i="62"/>
  <c r="AN32" i="62" s="1"/>
  <c r="AC28" i="64"/>
  <c r="AC32" i="64" s="1"/>
  <c r="AC28" i="62"/>
  <c r="AC32" i="62" s="1"/>
  <c r="G28" i="64"/>
  <c r="G32" i="64" s="1"/>
  <c r="AC16" i="63"/>
  <c r="BU16" i="63" s="1"/>
  <c r="R23" i="63"/>
  <c r="BJ23" i="63" s="1"/>
  <c r="G28" i="62"/>
  <c r="G32" i="62" s="1"/>
  <c r="AA11" i="63"/>
  <c r="BS11" i="63" s="1"/>
  <c r="L28" i="62"/>
  <c r="L32" i="62" s="1"/>
  <c r="AR28" i="62"/>
  <c r="AR32" i="62" s="1"/>
  <c r="AG28" i="64"/>
  <c r="AG32" i="64" s="1"/>
  <c r="AG28" i="62"/>
  <c r="AG32" i="62" s="1"/>
  <c r="V28" i="62"/>
  <c r="V32" i="62" s="1"/>
  <c r="K28" i="62"/>
  <c r="K32" i="62" s="1"/>
  <c r="AB8" i="63"/>
  <c r="BT8" i="63" s="1"/>
  <c r="AM12" i="63"/>
  <c r="CE12" i="63" s="1"/>
  <c r="AM7" i="63"/>
  <c r="AM11" i="63"/>
  <c r="AL28" i="62"/>
  <c r="AL32" i="62" s="1"/>
  <c r="AA28" i="64"/>
  <c r="AA32" i="64" s="1"/>
  <c r="AA28" i="62"/>
  <c r="AA32" i="62" s="1"/>
  <c r="N24" i="63"/>
  <c r="BF24" i="63" s="1"/>
  <c r="DE24" i="63" s="1"/>
  <c r="BH24" i="63"/>
  <c r="N22" i="63"/>
  <c r="BF22" i="63" s="1"/>
  <c r="BH22" i="63"/>
  <c r="BH21" i="63"/>
  <c r="N21" i="63"/>
  <c r="BF21" i="63" s="1"/>
  <c r="AL19" i="63"/>
  <c r="N8" i="63"/>
  <c r="BF8" i="63" s="1"/>
  <c r="DE8" i="63" s="1"/>
  <c r="BH8" i="63"/>
  <c r="BH13" i="63"/>
  <c r="N13" i="63"/>
  <c r="BF13" i="63" s="1"/>
  <c r="DE13" i="63" s="1"/>
  <c r="BH7" i="63"/>
  <c r="N7" i="63"/>
  <c r="BH12" i="63"/>
  <c r="N12" i="63"/>
  <c r="BF12" i="63" s="1"/>
  <c r="DE12" i="63" s="1"/>
  <c r="BH9" i="63"/>
  <c r="N9" i="63"/>
  <c r="BF9" i="63" s="1"/>
  <c r="DE9" i="63" s="1"/>
  <c r="N10" i="63"/>
  <c r="BF10" i="63" s="1"/>
  <c r="DE10" i="63" s="1"/>
  <c r="BH10" i="63"/>
  <c r="N17" i="63"/>
  <c r="BF17" i="63" s="1"/>
  <c r="DE17" i="63" s="1"/>
  <c r="BH17" i="63"/>
  <c r="N16" i="63"/>
  <c r="BF16" i="63" s="1"/>
  <c r="DE16" i="63" s="1"/>
  <c r="BH16" i="63"/>
  <c r="N11" i="63"/>
  <c r="BF11" i="63" s="1"/>
  <c r="DE11" i="63" s="1"/>
  <c r="BH11" i="63"/>
  <c r="N14" i="63"/>
  <c r="BF14" i="63" s="1"/>
  <c r="DE14" i="63" s="1"/>
  <c r="BH14" i="63"/>
  <c r="N20" i="63"/>
  <c r="BF20" i="63" s="1"/>
  <c r="DE20" i="63" s="1"/>
  <c r="BH20" i="63"/>
  <c r="BH19" i="63"/>
  <c r="N19" i="63"/>
  <c r="BF19" i="63" s="1"/>
  <c r="DE19" i="63" s="1"/>
  <c r="BH15" i="63"/>
  <c r="N15" i="63"/>
  <c r="BF15" i="63" s="1"/>
  <c r="DE15" i="63" s="1"/>
  <c r="N18" i="63"/>
  <c r="BF18" i="63" s="1"/>
  <c r="DE18" i="63" s="1"/>
  <c r="BH18" i="63"/>
  <c r="AM28" i="62"/>
  <c r="AM32" i="62" s="1"/>
  <c r="AB28" i="64"/>
  <c r="AB32" i="64" s="1"/>
  <c r="AB28" i="62"/>
  <c r="AB32" i="62" s="1"/>
  <c r="Q28" i="64"/>
  <c r="Q32" i="64" s="1"/>
  <c r="F28" i="64"/>
  <c r="F32" i="64" s="1"/>
  <c r="F28" i="62"/>
  <c r="F32" i="62" s="1"/>
  <c r="V28" i="64"/>
  <c r="V32" i="64" s="1"/>
  <c r="K28" i="64"/>
  <c r="U28" i="64"/>
  <c r="U32" i="64" s="1"/>
  <c r="AT24" i="63"/>
  <c r="CL24" i="63" s="1"/>
  <c r="AT22" i="63"/>
  <c r="CL22" i="63" s="1"/>
  <c r="X28" i="62"/>
  <c r="X32" i="62" s="1"/>
  <c r="AS24" i="63"/>
  <c r="CK24" i="63" s="1"/>
  <c r="AS22" i="63"/>
  <c r="CK22" i="63" s="1"/>
  <c r="AS21" i="63"/>
  <c r="CK21" i="63" s="1"/>
  <c r="BD18" i="63"/>
  <c r="AS18" i="63"/>
  <c r="CK18" i="63" s="1"/>
  <c r="AS8" i="63"/>
  <c r="CK8" i="63" s="1"/>
  <c r="AS10" i="63"/>
  <c r="CK10" i="63" s="1"/>
  <c r="AS16" i="63"/>
  <c r="CK16" i="63" s="1"/>
  <c r="AS12" i="63"/>
  <c r="CK12" i="63" s="1"/>
  <c r="BD13" i="63"/>
  <c r="AS13" i="63"/>
  <c r="CK13" i="63" s="1"/>
  <c r="AS17" i="63"/>
  <c r="CK17" i="63" s="1"/>
  <c r="AS9" i="63"/>
  <c r="CK9" i="63" s="1"/>
  <c r="AR24" i="63"/>
  <c r="CJ24" i="63" s="1"/>
  <c r="AR21" i="63"/>
  <c r="CJ21" i="63" s="1"/>
  <c r="AR22" i="63"/>
  <c r="CJ22" i="63" s="1"/>
  <c r="R28" i="62"/>
  <c r="R32" i="62" s="1"/>
  <c r="Q28" i="62"/>
  <c r="Q32" i="62" s="1"/>
  <c r="CC7" i="63"/>
  <c r="BD14" i="63"/>
  <c r="BD19" i="63"/>
  <c r="BD16" i="63"/>
  <c r="BD11" i="63"/>
  <c r="BD7" i="63"/>
  <c r="BD15" i="63"/>
  <c r="AV7" i="63"/>
  <c r="BE8" i="63"/>
  <c r="BE13" i="63"/>
  <c r="BE18" i="63"/>
  <c r="BE7" i="63"/>
  <c r="BE15" i="63"/>
  <c r="BE19" i="63"/>
  <c r="BE9" i="63"/>
  <c r="BE24" i="63"/>
  <c r="BE14" i="63"/>
  <c r="BE22" i="63"/>
  <c r="BE11" i="63"/>
  <c r="BD20" i="63"/>
  <c r="BD24" i="63"/>
  <c r="BD22" i="63"/>
  <c r="BD21" i="63"/>
  <c r="BC13" i="63"/>
  <c r="BC14" i="63"/>
  <c r="BC19" i="63"/>
  <c r="BC11" i="63"/>
  <c r="BC8" i="63"/>
  <c r="BC16" i="63"/>
  <c r="BC20" i="63"/>
  <c r="BC9" i="63"/>
  <c r="BC10" i="63"/>
  <c r="BC17" i="63"/>
  <c r="BC7" i="63"/>
  <c r="BC15" i="63"/>
  <c r="BC12" i="63"/>
  <c r="BC18" i="63"/>
  <c r="BB10" i="63"/>
  <c r="BB14" i="63"/>
  <c r="BB18" i="63"/>
  <c r="BB9" i="63"/>
  <c r="BB13" i="63"/>
  <c r="BB17" i="63"/>
  <c r="BB21" i="63"/>
  <c r="BB8" i="63"/>
  <c r="BB16" i="63"/>
  <c r="BB20" i="63"/>
  <c r="BB7" i="63"/>
  <c r="BB11" i="63"/>
  <c r="BB15" i="63"/>
  <c r="BB19" i="63"/>
  <c r="BA9" i="63"/>
  <c r="BA12" i="63"/>
  <c r="BA14" i="63"/>
  <c r="BA19" i="63"/>
  <c r="BA15" i="63"/>
  <c r="AZ24" i="63"/>
  <c r="AZ7" i="63"/>
  <c r="AZ15" i="63"/>
  <c r="AZ13" i="63"/>
  <c r="AZ17" i="63"/>
  <c r="AZ20" i="63"/>
  <c r="AX14" i="63"/>
  <c r="AX16" i="63"/>
  <c r="AX11" i="63"/>
  <c r="AX10" i="63"/>
  <c r="AX19" i="63"/>
  <c r="AX12" i="63"/>
  <c r="AX7" i="63"/>
  <c r="AW12" i="63"/>
  <c r="AW24" i="63"/>
  <c r="AW19" i="63"/>
  <c r="AW10" i="63"/>
  <c r="AW18" i="63"/>
  <c r="AW17" i="63"/>
  <c r="AW21" i="63"/>
  <c r="Z22" i="63"/>
  <c r="Z24" i="63"/>
  <c r="Z21" i="63"/>
  <c r="Z20" i="63"/>
  <c r="AO17" i="63" l="1"/>
  <c r="CG17" i="63" s="1"/>
  <c r="CI20" i="63"/>
  <c r="AO15" i="63"/>
  <c r="CR15" i="63" s="1"/>
  <c r="AN15" i="63"/>
  <c r="CF15" i="63" s="1"/>
  <c r="CE7" i="63"/>
  <c r="AQ21" i="63"/>
  <c r="CI21" i="63" s="1"/>
  <c r="AQ11" i="63"/>
  <c r="CI11" i="63" s="1"/>
  <c r="CG13" i="63"/>
  <c r="AP12" i="63"/>
  <c r="CH12" i="63" s="1"/>
  <c r="AN10" i="63"/>
  <c r="CF10" i="63" s="1"/>
  <c r="AM14" i="63"/>
  <c r="CE14" i="63" s="1"/>
  <c r="AM16" i="63"/>
  <c r="CE16" i="63" s="1"/>
  <c r="AP9" i="63"/>
  <c r="CH9" i="63" s="1"/>
  <c r="AN11" i="63"/>
  <c r="CF11" i="63" s="1"/>
  <c r="AN19" i="63"/>
  <c r="CF19" i="63" s="1"/>
  <c r="AN22" i="63"/>
  <c r="CF22" i="63" s="1"/>
  <c r="CE19" i="63"/>
  <c r="AQ15" i="63"/>
  <c r="CI15" i="63" s="1"/>
  <c r="AQ16" i="63"/>
  <c r="CI16" i="63" s="1"/>
  <c r="CI17" i="63"/>
  <c r="AP15" i="63"/>
  <c r="CS15" i="63" s="1"/>
  <c r="AP8" i="63"/>
  <c r="CH8" i="63" s="1"/>
  <c r="AP14" i="63"/>
  <c r="CS14" i="63" s="1"/>
  <c r="CE11" i="63"/>
  <c r="CE10" i="63"/>
  <c r="AQ9" i="63"/>
  <c r="CI9" i="63" s="1"/>
  <c r="CI14" i="63"/>
  <c r="CI7" i="63"/>
  <c r="AN9" i="63"/>
  <c r="CF9" i="63" s="1"/>
  <c r="AN7" i="63"/>
  <c r="CF7" i="63" s="1"/>
  <c r="AQ8" i="63"/>
  <c r="CI8" i="63" s="1"/>
  <c r="CI13" i="63"/>
  <c r="AQ18" i="63"/>
  <c r="CT18" i="63" s="1"/>
  <c r="CG7" i="63"/>
  <c r="CD19" i="63"/>
  <c r="AQ19" i="63"/>
  <c r="CI19" i="63" s="1"/>
  <c r="CG20" i="63"/>
  <c r="AM24" i="63"/>
  <c r="CE24" i="63" s="1"/>
  <c r="AO24" i="63"/>
  <c r="CG24" i="63" s="1"/>
  <c r="AF23" i="63"/>
  <c r="BX23" i="63" s="1"/>
  <c r="AQ12" i="63"/>
  <c r="CI12" i="63" s="1"/>
  <c r="AQ10" i="63"/>
  <c r="CI10" i="63" s="1"/>
  <c r="AP24" i="63"/>
  <c r="CH24" i="63" s="1"/>
  <c r="BA22" i="63"/>
  <c r="AP21" i="63"/>
  <c r="CH21" i="63" s="1"/>
  <c r="BA20" i="63"/>
  <c r="AP10" i="63"/>
  <c r="CH10" i="63" s="1"/>
  <c r="AP13" i="63"/>
  <c r="CH13" i="63" s="1"/>
  <c r="AP7" i="63"/>
  <c r="CH7" i="63" s="1"/>
  <c r="AO21" i="63"/>
  <c r="CG21" i="63" s="1"/>
  <c r="AZ22" i="63"/>
  <c r="AO11" i="63"/>
  <c r="CG11" i="63" s="1"/>
  <c r="AO19" i="63"/>
  <c r="CG19" i="63" s="1"/>
  <c r="AZ18" i="63"/>
  <c r="AO9" i="63"/>
  <c r="CG9" i="63" s="1"/>
  <c r="AO16" i="63"/>
  <c r="CG16" i="63" s="1"/>
  <c r="AZ8" i="63"/>
  <c r="AO14" i="63"/>
  <c r="CG14" i="63" s="1"/>
  <c r="AN24" i="63"/>
  <c r="CF24" i="63" s="1"/>
  <c r="AN14" i="63"/>
  <c r="CF14" i="63" s="1"/>
  <c r="AN8" i="63"/>
  <c r="CF8" i="63" s="1"/>
  <c r="AN18" i="63"/>
  <c r="CF18" i="63" s="1"/>
  <c r="AM22" i="63"/>
  <c r="CE22" i="63" s="1"/>
  <c r="AX13" i="63"/>
  <c r="AX9" i="63"/>
  <c r="AX15" i="63"/>
  <c r="AM20" i="63"/>
  <c r="CE20" i="63" s="1"/>
  <c r="AX17" i="63"/>
  <c r="AL24" i="63"/>
  <c r="CO24" i="63" s="1"/>
  <c r="AL10" i="63"/>
  <c r="CO10" i="63" s="1"/>
  <c r="Y7" i="63"/>
  <c r="BQ7" i="63" s="1"/>
  <c r="DF7" i="63" s="1"/>
  <c r="CD21" i="63"/>
  <c r="AL18" i="63"/>
  <c r="CD18" i="63" s="1"/>
  <c r="AL17" i="63"/>
  <c r="CO17" i="63" s="1"/>
  <c r="AL12" i="63"/>
  <c r="CO12" i="63" s="1"/>
  <c r="AL22" i="63"/>
  <c r="CD22" i="63" s="1"/>
  <c r="AW20" i="63"/>
  <c r="AL9" i="63"/>
  <c r="CD9" i="63" s="1"/>
  <c r="AW13" i="63"/>
  <c r="AL14" i="63"/>
  <c r="CD14" i="63" s="1"/>
  <c r="AW7" i="63"/>
  <c r="AP19" i="63"/>
  <c r="CS19" i="63" s="1"/>
  <c r="AN17" i="63"/>
  <c r="CF17" i="63" s="1"/>
  <c r="AP11" i="63"/>
  <c r="CH11" i="63" s="1"/>
  <c r="BA11" i="63"/>
  <c r="BE17" i="63"/>
  <c r="AO22" i="63"/>
  <c r="CG22" i="63" s="1"/>
  <c r="AT17" i="63"/>
  <c r="CL17" i="63" s="1"/>
  <c r="AN21" i="63"/>
  <c r="CF21" i="63" s="1"/>
  <c r="CL9" i="63"/>
  <c r="AZ11" i="63"/>
  <c r="BA7" i="63"/>
  <c r="BB12" i="63"/>
  <c r="BA13" i="63"/>
  <c r="AT10" i="63"/>
  <c r="CL10" i="63" s="1"/>
  <c r="BE10" i="63"/>
  <c r="AP17" i="63"/>
  <c r="CH17" i="63" s="1"/>
  <c r="BB24" i="63"/>
  <c r="AQ24" i="63"/>
  <c r="CI24" i="63" s="1"/>
  <c r="AZ21" i="63"/>
  <c r="AW9" i="63"/>
  <c r="CW15" i="63"/>
  <c r="BA21" i="63"/>
  <c r="AX21" i="63"/>
  <c r="AM21" i="63"/>
  <c r="CE21" i="63" s="1"/>
  <c r="BA24" i="63"/>
  <c r="BA17" i="63"/>
  <c r="AZ16" i="63"/>
  <c r="AZ14" i="63"/>
  <c r="AZ19" i="63"/>
  <c r="CW14" i="63"/>
  <c r="AS28" i="62"/>
  <c r="AS32" i="62" s="1"/>
  <c r="AQ22" i="63"/>
  <c r="CI22" i="63" s="1"/>
  <c r="AP22" i="63"/>
  <c r="CH22" i="63" s="1"/>
  <c r="AZ12" i="63"/>
  <c r="AY24" i="63"/>
  <c r="AW22" i="63"/>
  <c r="AL8" i="63"/>
  <c r="CD8" i="63" s="1"/>
  <c r="AL7" i="63"/>
  <c r="CD7" i="63" s="1"/>
  <c r="AT16" i="63"/>
  <c r="CL16" i="63" s="1"/>
  <c r="BE16" i="63"/>
  <c r="AS28" i="64"/>
  <c r="AS32" i="64" s="1"/>
  <c r="AM15" i="63"/>
  <c r="CE15" i="63" s="1"/>
  <c r="AX20" i="63"/>
  <c r="BE20" i="63"/>
  <c r="CV7" i="63"/>
  <c r="CU18" i="63"/>
  <c r="BB22" i="63"/>
  <c r="AP20" i="63"/>
  <c r="CH20" i="63" s="1"/>
  <c r="AP18" i="63"/>
  <c r="CH18" i="63" s="1"/>
  <c r="AO12" i="63"/>
  <c r="CG12" i="63" s="1"/>
  <c r="AX24" i="63"/>
  <c r="AM9" i="63"/>
  <c r="CE9" i="63" s="1"/>
  <c r="BA10" i="63"/>
  <c r="AO8" i="63"/>
  <c r="CG8" i="63" s="1"/>
  <c r="AX22" i="63"/>
  <c r="AW14" i="63"/>
  <c r="AW16" i="63"/>
  <c r="AW8" i="63"/>
  <c r="AL16" i="63"/>
  <c r="CD16" i="63" s="1"/>
  <c r="CU17" i="63"/>
  <c r="CU19" i="63"/>
  <c r="BA18" i="63"/>
  <c r="AZ9" i="63"/>
  <c r="AO10" i="63"/>
  <c r="CG10" i="63" s="1"/>
  <c r="CF12" i="63"/>
  <c r="AM17" i="63"/>
  <c r="CE17" i="63" s="1"/>
  <c r="AM13" i="63"/>
  <c r="CE13" i="63" s="1"/>
  <c r="AT21" i="63"/>
  <c r="CL21" i="63" s="1"/>
  <c r="CW9" i="63"/>
  <c r="CV19" i="63"/>
  <c r="CU15" i="63"/>
  <c r="CU13" i="63"/>
  <c r="CU16" i="63"/>
  <c r="CU11" i="63"/>
  <c r="AO18" i="63"/>
  <c r="CG18" i="63" s="1"/>
  <c r="AZ10" i="63"/>
  <c r="AY14" i="63"/>
  <c r="AX18" i="63"/>
  <c r="AM18" i="63"/>
  <c r="CE18" i="63" s="1"/>
  <c r="AW15" i="63"/>
  <c r="AL15" i="63"/>
  <c r="CD15" i="63" s="1"/>
  <c r="AL13" i="63"/>
  <c r="CD13" i="63" s="1"/>
  <c r="AL20" i="63"/>
  <c r="CD20" i="63" s="1"/>
  <c r="BE12" i="63"/>
  <c r="CW8" i="63"/>
  <c r="CW13" i="63"/>
  <c r="CW19" i="63"/>
  <c r="CW7" i="63"/>
  <c r="CV14" i="63"/>
  <c r="CV15" i="63"/>
  <c r="CU9" i="63"/>
  <c r="CU20" i="63"/>
  <c r="CU8" i="63"/>
  <c r="CU12" i="63"/>
  <c r="CT17" i="63"/>
  <c r="CR13" i="63"/>
  <c r="AY16" i="63"/>
  <c r="AN16" i="63"/>
  <c r="CF16" i="63" s="1"/>
  <c r="AW11" i="63"/>
  <c r="CO19" i="63"/>
  <c r="AT20" i="63"/>
  <c r="CL20" i="63" s="1"/>
  <c r="AT12" i="63"/>
  <c r="CL12" i="63" s="1"/>
  <c r="CL8" i="63"/>
  <c r="CW11" i="63"/>
  <c r="CW18" i="63"/>
  <c r="X23" i="63"/>
  <c r="BP23" i="63" s="1"/>
  <c r="CV20" i="63"/>
  <c r="CV11" i="63"/>
  <c r="W23" i="63"/>
  <c r="BO23" i="63" s="1"/>
  <c r="CU7" i="63"/>
  <c r="CU10" i="63"/>
  <c r="CU14" i="63"/>
  <c r="V23" i="63"/>
  <c r="BN23" i="63" s="1"/>
  <c r="CT13" i="63"/>
  <c r="CT7" i="63"/>
  <c r="CT14" i="63"/>
  <c r="CT20" i="63"/>
  <c r="BA16" i="63"/>
  <c r="AP16" i="63"/>
  <c r="CH16" i="63" s="1"/>
  <c r="T23" i="63"/>
  <c r="BL23" i="63" s="1"/>
  <c r="CR17" i="63"/>
  <c r="CR7" i="63"/>
  <c r="CR20" i="63"/>
  <c r="S23" i="63"/>
  <c r="BK23" i="63" s="1"/>
  <c r="AY20" i="63"/>
  <c r="AN20" i="63"/>
  <c r="CF20" i="63" s="1"/>
  <c r="AC23" i="63"/>
  <c r="BU23" i="63" s="1"/>
  <c r="CP10" i="63"/>
  <c r="CP7" i="63"/>
  <c r="AL11" i="63"/>
  <c r="CD11" i="63" s="1"/>
  <c r="AH28" i="64"/>
  <c r="AH32" i="64" s="1"/>
  <c r="CP12" i="63"/>
  <c r="CP19" i="63"/>
  <c r="CP11" i="63"/>
  <c r="C28" i="62"/>
  <c r="C32" i="62" s="1"/>
  <c r="Q23" i="63"/>
  <c r="BI23" i="63" s="1"/>
  <c r="AX8" i="63"/>
  <c r="AM8" i="63"/>
  <c r="CE8" i="63" s="1"/>
  <c r="CO21" i="63"/>
  <c r="BF7" i="63"/>
  <c r="DE7" i="63" s="1"/>
  <c r="N23" i="63"/>
  <c r="P23" i="63"/>
  <c r="BH23" i="63" s="1"/>
  <c r="R28" i="63"/>
  <c r="R25" i="63"/>
  <c r="AY22" i="63"/>
  <c r="AY11" i="63"/>
  <c r="AY21" i="63"/>
  <c r="AY17" i="63"/>
  <c r="AY19" i="63"/>
  <c r="AY15" i="63"/>
  <c r="AY12" i="63"/>
  <c r="CQ12" i="63" s="1"/>
  <c r="AY7" i="63"/>
  <c r="AY13" i="63"/>
  <c r="CQ13" i="63" s="1"/>
  <c r="AY9" i="63"/>
  <c r="AY10" i="63"/>
  <c r="CU22" i="63"/>
  <c r="CV22" i="63"/>
  <c r="CW22" i="63"/>
  <c r="CV24" i="63"/>
  <c r="CW24" i="63"/>
  <c r="CV16" i="63"/>
  <c r="W28" i="64"/>
  <c r="W32" i="64" s="1"/>
  <c r="CV21" i="63"/>
  <c r="CU24" i="63"/>
  <c r="K32" i="64"/>
  <c r="C28" i="64"/>
  <c r="C32" i="64" s="1"/>
  <c r="CV18" i="63"/>
  <c r="BD8" i="63"/>
  <c r="CV8" i="63" s="1"/>
  <c r="BD12" i="63"/>
  <c r="CV12" i="63" s="1"/>
  <c r="CV13" i="63"/>
  <c r="BD9" i="63"/>
  <c r="CV9" i="63" s="1"/>
  <c r="BD17" i="63"/>
  <c r="CV17" i="63" s="1"/>
  <c r="BD10" i="63"/>
  <c r="CV10" i="63" s="1"/>
  <c r="CU21" i="63"/>
  <c r="BR24" i="63"/>
  <c r="Y24" i="63"/>
  <c r="BQ24" i="63" s="1"/>
  <c r="DF24" i="63" s="1"/>
  <c r="BR22" i="63"/>
  <c r="Y22" i="63"/>
  <c r="BQ22" i="63" s="1"/>
  <c r="BR21" i="63"/>
  <c r="Y21" i="63"/>
  <c r="BQ21" i="63" s="1"/>
  <c r="Z19" i="63"/>
  <c r="Z18" i="63"/>
  <c r="Z16" i="63"/>
  <c r="Z14" i="63"/>
  <c r="CN7" i="63"/>
  <c r="Y20" i="63"/>
  <c r="BQ20" i="63" s="1"/>
  <c r="DF20" i="63" s="1"/>
  <c r="BR20" i="63"/>
  <c r="Z15" i="63"/>
  <c r="Z13" i="63"/>
  <c r="Y13" i="63" s="1"/>
  <c r="Z12" i="63"/>
  <c r="Z17" i="63"/>
  <c r="Z8" i="63"/>
  <c r="AK22" i="63"/>
  <c r="AK20" i="63"/>
  <c r="AK21" i="63"/>
  <c r="AK24" i="63"/>
  <c r="CG15" i="63" l="1"/>
  <c r="CQ15" i="63"/>
  <c r="CT11" i="63"/>
  <c r="CQ10" i="63"/>
  <c r="CT9" i="63"/>
  <c r="CT21" i="63"/>
  <c r="CS12" i="63"/>
  <c r="CP14" i="63"/>
  <c r="CH14" i="63"/>
  <c r="CQ19" i="63"/>
  <c r="CP16" i="63"/>
  <c r="CT19" i="63"/>
  <c r="CQ11" i="63"/>
  <c r="CS9" i="63"/>
  <c r="CQ22" i="63"/>
  <c r="CS8" i="63"/>
  <c r="CT16" i="63"/>
  <c r="CP24" i="63"/>
  <c r="AA23" i="63"/>
  <c r="BS23" i="63" s="1"/>
  <c r="CT15" i="63"/>
  <c r="CI18" i="63"/>
  <c r="AE23" i="63"/>
  <c r="BW23" i="63" s="1"/>
  <c r="CS13" i="63"/>
  <c r="CD24" i="63"/>
  <c r="CT8" i="63"/>
  <c r="CQ7" i="63"/>
  <c r="CS21" i="63"/>
  <c r="CH15" i="63"/>
  <c r="CQ9" i="63"/>
  <c r="AD23" i="63"/>
  <c r="BV23" i="63" s="1"/>
  <c r="CT12" i="63"/>
  <c r="CR16" i="63"/>
  <c r="CQ24" i="63"/>
  <c r="CR24" i="63"/>
  <c r="CP22" i="63"/>
  <c r="CD10" i="63"/>
  <c r="CP20" i="63"/>
  <c r="CD12" i="63"/>
  <c r="CS10" i="63"/>
  <c r="CR14" i="63"/>
  <c r="CQ14" i="63"/>
  <c r="CS24" i="63"/>
  <c r="CR21" i="63"/>
  <c r="CR11" i="63"/>
  <c r="CS7" i="63"/>
  <c r="CR9" i="63"/>
  <c r="CR19" i="63"/>
  <c r="CT10" i="63"/>
  <c r="BB23" i="63"/>
  <c r="AN23" i="63"/>
  <c r="CF23" i="63" s="1"/>
  <c r="CO18" i="63"/>
  <c r="CO22" i="63"/>
  <c r="CD17" i="63"/>
  <c r="CO14" i="63"/>
  <c r="CO9" i="63"/>
  <c r="CH19" i="63"/>
  <c r="AV28" i="64"/>
  <c r="CQ17" i="63"/>
  <c r="CS11" i="63"/>
  <c r="CR22" i="63"/>
  <c r="CW17" i="63"/>
  <c r="CQ21" i="63"/>
  <c r="AY18" i="63"/>
  <c r="CQ18" i="63" s="1"/>
  <c r="CW10" i="63"/>
  <c r="CT22" i="63"/>
  <c r="CS17" i="63"/>
  <c r="CS22" i="63"/>
  <c r="CP21" i="63"/>
  <c r="CT24" i="63"/>
  <c r="CR12" i="63"/>
  <c r="CP9" i="63"/>
  <c r="CO8" i="63"/>
  <c r="CS18" i="63"/>
  <c r="AJ7" i="63"/>
  <c r="CB7" i="63" s="1"/>
  <c r="DG7" i="63" s="1"/>
  <c r="CO7" i="63"/>
  <c r="CW16" i="63"/>
  <c r="CS20" i="63"/>
  <c r="CP15" i="63"/>
  <c r="CO20" i="63"/>
  <c r="CW21" i="63"/>
  <c r="CR8" i="63"/>
  <c r="AY8" i="63"/>
  <c r="CQ8" i="63" s="1"/>
  <c r="CP13" i="63"/>
  <c r="CO16" i="63"/>
  <c r="CR10" i="63"/>
  <c r="CR18" i="63"/>
  <c r="CP17" i="63"/>
  <c r="CO13" i="63"/>
  <c r="CW20" i="63"/>
  <c r="AI23" i="63"/>
  <c r="CA23" i="63" s="1"/>
  <c r="CQ16" i="63"/>
  <c r="CP18" i="63"/>
  <c r="CO15" i="63"/>
  <c r="CO11" i="63"/>
  <c r="AQ23" i="63"/>
  <c r="CI23" i="63" s="1"/>
  <c r="T25" i="63"/>
  <c r="BL25" i="63" s="1"/>
  <c r="CS16" i="63"/>
  <c r="T28" i="63"/>
  <c r="CW12" i="63"/>
  <c r="X28" i="63"/>
  <c r="X25" i="63"/>
  <c r="W28" i="63"/>
  <c r="W25" i="63"/>
  <c r="BO25" i="63" s="1"/>
  <c r="V25" i="63"/>
  <c r="BN25" i="63" s="1"/>
  <c r="V28" i="63"/>
  <c r="AG23" i="63"/>
  <c r="BY23" i="63" s="1"/>
  <c r="CQ20" i="63"/>
  <c r="AC28" i="63"/>
  <c r="AC25" i="63"/>
  <c r="BU25" i="63" s="1"/>
  <c r="U28" i="63"/>
  <c r="U25" i="63"/>
  <c r="S28" i="63"/>
  <c r="S25" i="63"/>
  <c r="AB23" i="63"/>
  <c r="BT23" i="63" s="1"/>
  <c r="Q28" i="63"/>
  <c r="Q25" i="63"/>
  <c r="CP8" i="63"/>
  <c r="N25" i="63"/>
  <c r="BF25" i="63" s="1"/>
  <c r="DE25" i="63" s="1"/>
  <c r="BF23" i="63"/>
  <c r="DE23" i="63" s="1"/>
  <c r="BJ25" i="63"/>
  <c r="R32" i="63"/>
  <c r="AU7" i="63"/>
  <c r="P28" i="63"/>
  <c r="P25" i="63"/>
  <c r="AK28" i="64"/>
  <c r="AT23" i="63"/>
  <c r="W28" i="62"/>
  <c r="W32" i="62" s="1"/>
  <c r="CC24" i="63"/>
  <c r="AJ24" i="63"/>
  <c r="CB24" i="63" s="1"/>
  <c r="DG24" i="63" s="1"/>
  <c r="AJ21" i="63"/>
  <c r="CB21" i="63" s="1"/>
  <c r="CC21" i="63"/>
  <c r="CC22" i="63"/>
  <c r="AJ22" i="63"/>
  <c r="CB22" i="63" s="1"/>
  <c r="CC20" i="63"/>
  <c r="AJ20" i="63"/>
  <c r="CB20" i="63" s="1"/>
  <c r="DG20" i="63" s="1"/>
  <c r="BR17" i="63"/>
  <c r="Y17" i="63"/>
  <c r="BQ17" i="63" s="1"/>
  <c r="DF17" i="63" s="1"/>
  <c r="BR13" i="63"/>
  <c r="BQ13" i="63"/>
  <c r="DF13" i="63" s="1"/>
  <c r="BR14" i="63"/>
  <c r="Y14" i="63"/>
  <c r="BQ14" i="63" s="1"/>
  <c r="DF14" i="63" s="1"/>
  <c r="BR18" i="63"/>
  <c r="Y18" i="63"/>
  <c r="BQ18" i="63" s="1"/>
  <c r="DF18" i="63" s="1"/>
  <c r="Z9" i="63"/>
  <c r="AV17" i="63"/>
  <c r="AK17" i="63"/>
  <c r="AV13" i="63"/>
  <c r="AK13" i="63"/>
  <c r="AV14" i="63"/>
  <c r="AK14" i="63"/>
  <c r="AV18" i="63"/>
  <c r="AK18" i="63"/>
  <c r="BR12" i="63"/>
  <c r="Y12" i="63"/>
  <c r="BQ12" i="63" s="1"/>
  <c r="DF12" i="63" s="1"/>
  <c r="BR15" i="63"/>
  <c r="Y15" i="63"/>
  <c r="BQ15" i="63" s="1"/>
  <c r="DF15" i="63" s="1"/>
  <c r="BR16" i="63"/>
  <c r="Y16" i="63"/>
  <c r="BQ16" i="63" s="1"/>
  <c r="DF16" i="63" s="1"/>
  <c r="Y19" i="63"/>
  <c r="BQ19" i="63" s="1"/>
  <c r="DF19" i="63" s="1"/>
  <c r="BR19" i="63"/>
  <c r="Y8" i="63"/>
  <c r="BR8" i="63"/>
  <c r="Z11" i="63"/>
  <c r="Z10" i="63"/>
  <c r="AV12" i="63"/>
  <c r="AK12" i="63"/>
  <c r="AV15" i="63"/>
  <c r="AK15" i="63"/>
  <c r="AV16" i="63"/>
  <c r="AK16" i="63"/>
  <c r="AV19" i="63"/>
  <c r="AK19" i="63"/>
  <c r="AV24" i="63"/>
  <c r="AV21" i="63"/>
  <c r="BE23" i="63"/>
  <c r="AL23" i="63" l="1"/>
  <c r="CD23" i="63" s="1"/>
  <c r="AP23" i="63"/>
  <c r="CH23" i="63" s="1"/>
  <c r="AO23" i="63"/>
  <c r="CG23" i="63" s="1"/>
  <c r="AD28" i="63"/>
  <c r="AD25" i="63"/>
  <c r="AV32" i="64"/>
  <c r="AU28" i="64"/>
  <c r="AU32" i="64" s="1"/>
  <c r="AV28" i="62"/>
  <c r="AH23" i="63"/>
  <c r="BZ23" i="63" s="1"/>
  <c r="AY23" i="63"/>
  <c r="CQ23" i="63" s="1"/>
  <c r="CM7" i="63"/>
  <c r="DH7" i="63" s="1"/>
  <c r="AI25" i="63"/>
  <c r="CA25" i="63" s="1"/>
  <c r="AI28" i="63"/>
  <c r="CL23" i="63"/>
  <c r="T32" i="63"/>
  <c r="W32" i="63"/>
  <c r="AS23" i="63"/>
  <c r="CT23" i="63"/>
  <c r="AB25" i="63"/>
  <c r="BT25" i="63" s="1"/>
  <c r="AB28" i="63"/>
  <c r="V32" i="63"/>
  <c r="BP25" i="63"/>
  <c r="X32" i="63"/>
  <c r="AR23" i="63"/>
  <c r="CJ23" i="63" s="1"/>
  <c r="AG28" i="63"/>
  <c r="AG25" i="63"/>
  <c r="AF28" i="63"/>
  <c r="AF25" i="63"/>
  <c r="BX25" i="63" s="1"/>
  <c r="AC32" i="63"/>
  <c r="AN28" i="63"/>
  <c r="AN25" i="63"/>
  <c r="N28" i="63"/>
  <c r="N32" i="63" s="1"/>
  <c r="N33" i="63" s="1"/>
  <c r="BM25" i="63"/>
  <c r="U32" i="63"/>
  <c r="S32" i="63"/>
  <c r="BK25" i="63"/>
  <c r="AM23" i="63"/>
  <c r="CE23" i="63" s="1"/>
  <c r="BI25" i="63"/>
  <c r="Q32" i="63"/>
  <c r="AA28" i="63"/>
  <c r="AA25" i="63"/>
  <c r="P32" i="63"/>
  <c r="BH25" i="63"/>
  <c r="Y9" i="63"/>
  <c r="BQ9" i="63" s="1"/>
  <c r="DF9" i="63" s="1"/>
  <c r="BR9" i="63"/>
  <c r="Z28" i="62"/>
  <c r="Y28" i="62" s="1"/>
  <c r="Y32" i="62" s="1"/>
  <c r="CW23" i="63"/>
  <c r="AJ28" i="64"/>
  <c r="AJ32" i="64" s="1"/>
  <c r="AK32" i="64"/>
  <c r="AK28" i="62"/>
  <c r="AK32" i="62" s="1"/>
  <c r="Z28" i="64"/>
  <c r="O28" i="64"/>
  <c r="AE28" i="63"/>
  <c r="AE25" i="63"/>
  <c r="BA23" i="63"/>
  <c r="AZ23" i="63"/>
  <c r="AW23" i="63"/>
  <c r="AU24" i="63"/>
  <c r="CM24" i="63" s="1"/>
  <c r="DH24" i="63" s="1"/>
  <c r="CN24" i="63"/>
  <c r="AV22" i="63"/>
  <c r="AU21" i="63"/>
  <c r="CM21" i="63" s="1"/>
  <c r="CN21" i="63"/>
  <c r="O28" i="62"/>
  <c r="AU16" i="63"/>
  <c r="CN16" i="63"/>
  <c r="AU12" i="63"/>
  <c r="CN12" i="63"/>
  <c r="AV11" i="63"/>
  <c r="AK11" i="63"/>
  <c r="AU18" i="63"/>
  <c r="CN18" i="63"/>
  <c r="CN13" i="63"/>
  <c r="AU13" i="63"/>
  <c r="AV9" i="63"/>
  <c r="AK9" i="63"/>
  <c r="AK8" i="63"/>
  <c r="CC12" i="63"/>
  <c r="AJ12" i="63"/>
  <c r="CB12" i="63" s="1"/>
  <c r="DG12" i="63" s="1"/>
  <c r="CC13" i="63"/>
  <c r="AJ13" i="63"/>
  <c r="CB13" i="63" s="1"/>
  <c r="DG13" i="63" s="1"/>
  <c r="AJ19" i="63"/>
  <c r="CB19" i="63" s="1"/>
  <c r="DG19" i="63" s="1"/>
  <c r="CC19" i="63"/>
  <c r="CC15" i="63"/>
  <c r="AJ15" i="63"/>
  <c r="CB15" i="63" s="1"/>
  <c r="DG15" i="63" s="1"/>
  <c r="BR10" i="63"/>
  <c r="Y10" i="63"/>
  <c r="BQ10" i="63" s="1"/>
  <c r="DF10" i="63" s="1"/>
  <c r="CC14" i="63"/>
  <c r="AJ14" i="63"/>
  <c r="CB14" i="63" s="1"/>
  <c r="DG14" i="63" s="1"/>
  <c r="CC17" i="63"/>
  <c r="AJ17" i="63"/>
  <c r="CB17" i="63" s="1"/>
  <c r="DG17" i="63" s="1"/>
  <c r="CC16" i="63"/>
  <c r="AJ16" i="63"/>
  <c r="CB16" i="63" s="1"/>
  <c r="DG16" i="63" s="1"/>
  <c r="BR11" i="63"/>
  <c r="Y11" i="63"/>
  <c r="BQ11" i="63" s="1"/>
  <c r="DF11" i="63" s="1"/>
  <c r="CC18" i="63"/>
  <c r="AJ18" i="63"/>
  <c r="CB18" i="63" s="1"/>
  <c r="DG18" i="63" s="1"/>
  <c r="AV20" i="63"/>
  <c r="CN19" i="63"/>
  <c r="AU19" i="63"/>
  <c r="CN15" i="63"/>
  <c r="AU15" i="63"/>
  <c r="AV10" i="63"/>
  <c r="AK10" i="63"/>
  <c r="BQ8" i="63"/>
  <c r="DF8" i="63" s="1"/>
  <c r="AU14" i="63"/>
  <c r="CN14" i="63"/>
  <c r="AU17" i="63"/>
  <c r="CN17" i="63"/>
  <c r="CO23" i="63" l="1"/>
  <c r="CS23" i="63"/>
  <c r="CR23" i="63"/>
  <c r="AD32" i="63"/>
  <c r="BV25" i="63"/>
  <c r="AO28" i="63"/>
  <c r="AO25" i="63"/>
  <c r="CG25" i="63" s="1"/>
  <c r="AV32" i="62"/>
  <c r="AU28" i="62"/>
  <c r="AU32" i="62" s="1"/>
  <c r="CK23" i="63"/>
  <c r="AI32" i="63"/>
  <c r="AT25" i="63"/>
  <c r="CL25" i="63" s="1"/>
  <c r="AT28" i="63"/>
  <c r="AM28" i="63"/>
  <c r="AM25" i="63"/>
  <c r="CE25" i="63" s="1"/>
  <c r="BD23" i="63"/>
  <c r="CV23" i="63" s="1"/>
  <c r="AH28" i="63"/>
  <c r="AB32" i="63"/>
  <c r="AH25" i="63"/>
  <c r="BZ25" i="63" s="1"/>
  <c r="AR28" i="63"/>
  <c r="AR25" i="63"/>
  <c r="BC23" i="63"/>
  <c r="CU23" i="63" s="1"/>
  <c r="BY25" i="63"/>
  <c r="AG32" i="63"/>
  <c r="AF32" i="63"/>
  <c r="AQ28" i="63"/>
  <c r="AQ25" i="63"/>
  <c r="CI25" i="63" s="1"/>
  <c r="AY25" i="63"/>
  <c r="CQ25" i="63" s="1"/>
  <c r="AN32" i="63"/>
  <c r="AY28" i="63"/>
  <c r="CF25" i="63"/>
  <c r="Z23" i="63"/>
  <c r="BR23" i="63" s="1"/>
  <c r="AX23" i="63"/>
  <c r="CP23" i="63" s="1"/>
  <c r="AL28" i="63"/>
  <c r="AL25" i="63"/>
  <c r="CD25" i="63" s="1"/>
  <c r="BS25" i="63"/>
  <c r="AA32" i="63"/>
  <c r="Z32" i="62"/>
  <c r="AJ28" i="62"/>
  <c r="AJ32" i="62" s="1"/>
  <c r="Y28" i="64"/>
  <c r="Y32" i="64" s="1"/>
  <c r="Z32" i="64"/>
  <c r="N28" i="64"/>
  <c r="N32" i="64" s="1"/>
  <c r="O32" i="64"/>
  <c r="CM15" i="63"/>
  <c r="DH15" i="63" s="1"/>
  <c r="BW25" i="63"/>
  <c r="AE32" i="63"/>
  <c r="AP28" i="63"/>
  <c r="AP25" i="63"/>
  <c r="AZ28" i="63"/>
  <c r="AZ25" i="63"/>
  <c r="Y23" i="63"/>
  <c r="Y25" i="63" s="1"/>
  <c r="CM19" i="63"/>
  <c r="DH19" i="63" s="1"/>
  <c r="AU22" i="63"/>
  <c r="CM22" i="63" s="1"/>
  <c r="CN22" i="63"/>
  <c r="CM17" i="63"/>
  <c r="DH17" i="63" s="1"/>
  <c r="CN11" i="63"/>
  <c r="AU11" i="63"/>
  <c r="CM16" i="63"/>
  <c r="DH16" i="63" s="1"/>
  <c r="AU20" i="63"/>
  <c r="CM20" i="63" s="1"/>
  <c r="DH20" i="63" s="1"/>
  <c r="CN20" i="63"/>
  <c r="CC8" i="63"/>
  <c r="AJ8" i="63"/>
  <c r="AJ11" i="63"/>
  <c r="CB11" i="63" s="1"/>
  <c r="DG11" i="63" s="1"/>
  <c r="CC11" i="63"/>
  <c r="CC10" i="63"/>
  <c r="AJ10" i="63"/>
  <c r="CB10" i="63" s="1"/>
  <c r="DG10" i="63" s="1"/>
  <c r="CC9" i="63"/>
  <c r="AJ9" i="63"/>
  <c r="CB9" i="63" s="1"/>
  <c r="DG9" i="63" s="1"/>
  <c r="N28" i="62"/>
  <c r="N32" i="62" s="1"/>
  <c r="O32" i="62"/>
  <c r="CM13" i="63"/>
  <c r="DH13" i="63" s="1"/>
  <c r="AV8" i="63"/>
  <c r="CM14" i="63"/>
  <c r="DH14" i="63" s="1"/>
  <c r="AU10" i="63"/>
  <c r="CN10" i="63"/>
  <c r="AU9" i="63"/>
  <c r="CN9" i="63"/>
  <c r="CM18" i="63"/>
  <c r="DH18" i="63" s="1"/>
  <c r="CM12" i="63"/>
  <c r="DH12" i="63" s="1"/>
  <c r="AO32" i="63" l="1"/>
  <c r="AT32" i="63"/>
  <c r="BE25" i="63"/>
  <c r="BE28" i="63"/>
  <c r="AX28" i="63"/>
  <c r="AX25" i="63"/>
  <c r="CP25" i="63" s="1"/>
  <c r="AM32" i="63"/>
  <c r="AS28" i="63"/>
  <c r="AS25" i="63"/>
  <c r="CK25" i="63" s="1"/>
  <c r="AH32" i="63"/>
  <c r="AV23" i="63"/>
  <c r="AR32" i="63"/>
  <c r="CJ25" i="63"/>
  <c r="BC28" i="63"/>
  <c r="BC25" i="63"/>
  <c r="AQ32" i="63"/>
  <c r="BB28" i="63"/>
  <c r="BB25" i="63"/>
  <c r="AY32" i="63"/>
  <c r="AL32" i="63"/>
  <c r="AW28" i="63"/>
  <c r="AW25" i="63"/>
  <c r="CO25" i="63" s="1"/>
  <c r="BA28" i="63"/>
  <c r="BA25" i="63"/>
  <c r="CH25" i="63"/>
  <c r="AP32" i="63"/>
  <c r="AZ32" i="63"/>
  <c r="CR25" i="63"/>
  <c r="BQ23" i="63"/>
  <c r="DF23" i="63" s="1"/>
  <c r="CM9" i="63"/>
  <c r="DH9" i="63" s="1"/>
  <c r="CM10" i="63"/>
  <c r="DH10" i="63" s="1"/>
  <c r="CM11" i="63"/>
  <c r="DH11" i="63" s="1"/>
  <c r="AK23" i="63"/>
  <c r="CC23" i="63" s="1"/>
  <c r="Z25" i="63"/>
  <c r="Z28" i="63"/>
  <c r="Y28" i="63" s="1"/>
  <c r="Y32" i="63" s="1"/>
  <c r="Y33" i="63" s="1"/>
  <c r="CB8" i="63"/>
  <c r="DG8" i="63" s="1"/>
  <c r="AJ23" i="63"/>
  <c r="AU8" i="63"/>
  <c r="CM8" i="63" s="1"/>
  <c r="DH8" i="63" s="1"/>
  <c r="CN8" i="63"/>
  <c r="BQ25" i="63"/>
  <c r="DF25" i="63" s="1"/>
  <c r="BE32" i="63" l="1"/>
  <c r="CW25" i="63"/>
  <c r="AX32" i="63"/>
  <c r="BD28" i="63"/>
  <c r="BD25" i="63"/>
  <c r="AS32" i="63"/>
  <c r="CU25" i="63"/>
  <c r="BC32" i="63"/>
  <c r="CT25" i="63"/>
  <c r="BB32" i="63"/>
  <c r="AW32" i="63"/>
  <c r="BA32" i="63"/>
  <c r="CS25" i="63"/>
  <c r="CN23" i="63"/>
  <c r="AJ25" i="63"/>
  <c r="CB23" i="63"/>
  <c r="DG23" i="63" s="1"/>
  <c r="BR25" i="63"/>
  <c r="Z32" i="63"/>
  <c r="AU23" i="63"/>
  <c r="AK28" i="63"/>
  <c r="AJ28" i="63" s="1"/>
  <c r="AK25" i="63"/>
  <c r="BD32" i="63" l="1"/>
  <c r="CV25" i="63"/>
  <c r="AV28" i="63"/>
  <c r="AU28" i="63" s="1"/>
  <c r="AV25" i="63"/>
  <c r="AK32" i="63"/>
  <c r="CC25" i="63"/>
  <c r="AU25" i="63"/>
  <c r="CM23" i="63"/>
  <c r="DH23" i="63" s="1"/>
  <c r="AJ32" i="63"/>
  <c r="AJ33" i="63" s="1"/>
  <c r="CB25" i="63"/>
  <c r="DG25" i="63" s="1"/>
  <c r="AU32" i="63" l="1"/>
  <c r="AU33" i="63" s="1"/>
  <c r="CM25" i="63"/>
  <c r="DH25" i="63" s="1"/>
  <c r="AV32" i="63"/>
  <c r="CN25" i="63"/>
</calcChain>
</file>

<file path=xl/sharedStrings.xml><?xml version="1.0" encoding="utf-8"?>
<sst xmlns="http://schemas.openxmlformats.org/spreadsheetml/2006/main" count="2334" uniqueCount="313">
  <si>
    <t>A</t>
  </si>
  <si>
    <t>Agricultura,  ganadería, caza  y  silvicultura</t>
  </si>
  <si>
    <t>B</t>
  </si>
  <si>
    <t>Pesca</t>
  </si>
  <si>
    <t>C</t>
  </si>
  <si>
    <t>Explotación  de  minas  y  canteras</t>
  </si>
  <si>
    <t>D</t>
  </si>
  <si>
    <t>Industrias manufactureras</t>
  </si>
  <si>
    <t>E</t>
  </si>
  <si>
    <t>Suministro de electricidad, gas y agua</t>
  </si>
  <si>
    <t>F</t>
  </si>
  <si>
    <t>Construcción</t>
  </si>
  <si>
    <t>G</t>
  </si>
  <si>
    <t>Comercio al por mayor y menor</t>
  </si>
  <si>
    <t>H</t>
  </si>
  <si>
    <t>Hoteles  y  restaurantes</t>
  </si>
  <si>
    <t>I</t>
  </si>
  <si>
    <t>Transporte, almacenamiento y comunicaciones</t>
  </si>
  <si>
    <t>J</t>
  </si>
  <si>
    <t>Intermediación  financiera</t>
  </si>
  <si>
    <t>K</t>
  </si>
  <si>
    <t>Actividades  inmobiliarias,   empresariales  y  de   alquiler</t>
  </si>
  <si>
    <t>M</t>
  </si>
  <si>
    <t>Enseñanza privada</t>
  </si>
  <si>
    <t>N</t>
  </si>
  <si>
    <t>Actividades de servicios sociales  y  de  salud privada</t>
  </si>
  <si>
    <t>O</t>
  </si>
  <si>
    <t>Otras actividades comunit.,  soc. y   person. de serv.</t>
  </si>
  <si>
    <t>SUB TOTAL INDUSTRIAS</t>
  </si>
  <si>
    <t>Otra producción no de mercado</t>
  </si>
  <si>
    <t>HOGARES PRIVADOS CON SERVICIO DOMÉSTICO</t>
  </si>
  <si>
    <t xml:space="preserve">          VALOR AGREGADO BRUTO</t>
  </si>
  <si>
    <t>P</t>
  </si>
  <si>
    <t>…</t>
  </si>
  <si>
    <t xml:space="preserve"> Producto Interno Bruto</t>
  </si>
  <si>
    <t>República de Panamá</t>
  </si>
  <si>
    <t>CONTRALORÍA GENERAL DE LA REPÚBLICA</t>
  </si>
  <si>
    <t xml:space="preserve"> Instituto Nacional de Estadística y Censo </t>
  </si>
  <si>
    <t>Provincia</t>
  </si>
  <si>
    <t>Producto Interno Bruto                                                                                                                                                                                                                                     (en millones de balboas)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</si>
  <si>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</si>
  <si>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</si>
  <si>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</si>
  <si>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</si>
  <si>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</si>
  <si>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</si>
  <si>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</si>
  <si>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</si>
  <si>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</si>
  <si>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Veraguas</t>
  </si>
  <si>
    <t xml:space="preserve">PRODUCTO INTERNO BRUTO  A PRECIOS DE COMPRADOR                           </t>
  </si>
  <si>
    <t>(P)  Cifras preliminares.</t>
  </si>
  <si>
    <t>(E) Cifras estimadas.</t>
  </si>
  <si>
    <t xml:space="preserve">NOTA: A precios de comprador, en medidas de volumen encadenadas, con año de referencia 2007.
</t>
  </si>
  <si>
    <t xml:space="preserve">             La discrepancia entre el total y la suma de sus componentes se debe a la diferencia estadística </t>
  </si>
  <si>
    <t xml:space="preserve">             sugerida en el Sistema de Cuentas Nacionales 1993 (SCN93).</t>
  </si>
  <si>
    <t xml:space="preserve">             móviles (precios del año anterior),  asociadas a una base fija (2007), en un proceso de eslabones </t>
  </si>
  <si>
    <t xml:space="preserve">             conocido como encadenamiento de series de base móvil, basado en el comportamiento de </t>
  </si>
  <si>
    <t xml:space="preserve">             los volúmenes de cada año con respecto al previo, considerando las estructuras de precios </t>
  </si>
  <si>
    <t xml:space="preserve">             del año anterior.</t>
  </si>
  <si>
    <t>(E)  Cifras estimadas.</t>
  </si>
  <si>
    <t>Panamá Oeste</t>
  </si>
  <si>
    <t>TOTAL</t>
  </si>
  <si>
    <t>..</t>
  </si>
  <si>
    <t>AÑOS</t>
  </si>
  <si>
    <t>Colón 1/</t>
  </si>
  <si>
    <t>Chiriquí 2/</t>
  </si>
  <si>
    <t>Darién 3/</t>
  </si>
  <si>
    <t xml:space="preserve">1/ Incluye la Comarca Guna </t>
  </si>
  <si>
    <t>2/ Incluye la Comarca Ngäbe Buglé</t>
  </si>
  <si>
    <t>3/ Incluye la Comarca Emberá</t>
  </si>
  <si>
    <t xml:space="preserve">             que proviene de utilizar estructuras de precios de base móvil, de conformidad con la metodología</t>
  </si>
  <si>
    <t xml:space="preserve">             Las medidas de volumen encadenadas, son estimaciones  a precios constantes utilizando bases</t>
  </si>
  <si>
    <t>Composición porcentual anual del                                                                                                            Producto Interno Bruto</t>
  </si>
  <si>
    <t xml:space="preserve">Promedio                                   </t>
  </si>
  <si>
    <t>de la serie</t>
  </si>
  <si>
    <t xml:space="preserve">             La discrepancia entre el total y la suma de sus componentes se debe a la diferencia estadística que proviene de utilizar </t>
  </si>
  <si>
    <t xml:space="preserve">             estructuras de precios de base móvil, de conformidad con la metodología sugerida en el Sistema de Cuentas Nacionales 1993 </t>
  </si>
  <si>
    <t xml:space="preserve">            (SCN93).</t>
  </si>
  <si>
    <t xml:space="preserve">             Las medidas de volumen encadenadas, son estimaciones  a precios constantes utilizando bases  móviles (precios del año </t>
  </si>
  <si>
    <t xml:space="preserve">             anterior), asociadas a una base fija (2007), en un proceso de eslabones conocido como encadenamiento de series de base</t>
  </si>
  <si>
    <t xml:space="preserve">              móvil, basado en el comportamiento de  los volúmenes de cada año con respecto al previo, considerando las estructuras </t>
  </si>
  <si>
    <t xml:space="preserve">             de precios del año anterior.</t>
  </si>
  <si>
    <t>Variación porcentual anual del                                                                                  Producto Interno Bruto</t>
  </si>
  <si>
    <t>PRODUCTO INTERNO BRUTO  A PRECIOS DE COMPRADOR</t>
  </si>
  <si>
    <t xml:space="preserve">            La discrepancia entre el total y la suma de sus componentes se debe a la diferencia estadística </t>
  </si>
  <si>
    <t xml:space="preserve">            que proviene de utilizar estructuras de precios de base móvil, de conformidad con la metodología</t>
  </si>
  <si>
    <t xml:space="preserve">            sugerida en el Sistema de Cuentas Nacionales 1993 (SCN93).</t>
  </si>
  <si>
    <t xml:space="preserve">            Las medidas de volumen encadenadas, son estimaciones  a precios constantes utilizando bases</t>
  </si>
  <si>
    <t xml:space="preserve">            móviles (precios del año anterior),  asociadas a una base fija (2007), en un proceso de eslabones </t>
  </si>
  <si>
    <t xml:space="preserve">            conocido como encadenamiento de series de base móvil, basado en el comportamiento de </t>
  </si>
  <si>
    <t xml:space="preserve">            los volúmenes de cada año con respecto al previo, considerando las estructuras de precios </t>
  </si>
  <si>
    <t xml:space="preserve">            del año anterior.</t>
  </si>
  <si>
    <t>2017-16 (P)</t>
  </si>
  <si>
    <t>2018-17 (E)</t>
  </si>
  <si>
    <t>Producto Interno Bruto per cápita</t>
  </si>
  <si>
    <t>Colón  (2)</t>
  </si>
  <si>
    <t>Chiriquí  (3)</t>
  </si>
  <si>
    <t>Darién  (4)</t>
  </si>
  <si>
    <t xml:space="preserve">Panamá </t>
  </si>
  <si>
    <t>PRODUCTO INTERNO BRUTO                                                  PER CÁPITA  (1)</t>
  </si>
  <si>
    <t xml:space="preserve">(1)  Con base en la estimación de la población total de la República al 1 de julio de cada año, elaborada </t>
  </si>
  <si>
    <t xml:space="preserve">       con los resultados del Censo Nacional de Población del 2010.</t>
  </si>
  <si>
    <t>(2)  Incluye la Comarca Kuna Yala.</t>
  </si>
  <si>
    <t>(3)  Incluye la Comarca Ngäbe Buglé.</t>
  </si>
  <si>
    <t>(4)  Incluye la Comarca Emberá.</t>
  </si>
  <si>
    <t>Categoría de actividad económica</t>
  </si>
  <si>
    <t>Descripción</t>
  </si>
  <si>
    <t>Composición porcentual anual del                                                                                                 Producto Interno Bruto</t>
  </si>
  <si>
    <t>Promedio</t>
  </si>
  <si>
    <t xml:space="preserve"> de la serie</t>
  </si>
  <si>
    <t>Agricultura, ganadería, caza y silvicultura</t>
  </si>
  <si>
    <t>Explotación de minas y canteras</t>
  </si>
  <si>
    <t>Construcción (2)</t>
  </si>
  <si>
    <t xml:space="preserve">Comercio </t>
  </si>
  <si>
    <t>Hoteles y restaurantes</t>
  </si>
  <si>
    <t>Intermediación financiera (banca, seguro y finanzas)</t>
  </si>
  <si>
    <t>Actividades inmobiliarias, empresariales y de alquiler (contabilidad, jurídica e inmobiliaria) (2)</t>
  </si>
  <si>
    <t>Servicio de Educación</t>
  </si>
  <si>
    <t>Actividades de servicios sociales y de salud privada</t>
  </si>
  <si>
    <t>Otras actividades comunitarias, sociales  y personales de servicios (casinos, lotería, otros)</t>
  </si>
  <si>
    <t>Hogares Privados con Servicios Domésticos</t>
  </si>
  <si>
    <t>Otra producción no de mercado (P13) (1)</t>
  </si>
  <si>
    <t xml:space="preserve">            Valor Agregado Bruto en valores básicos</t>
  </si>
  <si>
    <t>Más: Impuestos a los productos netos de las subvenciones</t>
  </si>
  <si>
    <t>PRODUCTO INTERNO BRUTO A PRECIOS DE COMPRADOR</t>
  </si>
  <si>
    <t xml:space="preserve">            La discrepancia entre el total y la suma de sus componentes se debe a la diferencia estadística que proviene de utilizar estructuras de precios de base móvil, </t>
  </si>
  <si>
    <t xml:space="preserve">            de conformidad con la metodología sugerida en el Sistema de Cuentas Nacionales 1993 (SCN93).</t>
  </si>
  <si>
    <t xml:space="preserve">            Las medidas de volumen encadenadas, son estimaciones  a precios constantes utilizando bases móviles (precios del año anterior),  asociadas a una base fija (2007), </t>
  </si>
  <si>
    <t xml:space="preserve">            en un proceso de eslabones conocido como encadenamiento de series de base móvil, basado en el comportamiento de los volúmenes de cada año con respecto al previo, </t>
  </si>
  <si>
    <t xml:space="preserve">            considerando las estructuras de precios del año anterior.</t>
  </si>
  <si>
    <t>(2) Incluye producción de no mercado.</t>
  </si>
  <si>
    <t xml:space="preserve"> ..  Dato no aplicable al grupo o categoría.</t>
  </si>
  <si>
    <t>0.0 Cuando la cantidad es menor a la mitad de la unidad o fracción decimal adoptada para la expresión del dato.</t>
  </si>
  <si>
    <t>(P) Cifras preliminares.</t>
  </si>
  <si>
    <t xml:space="preserve">            Las medidas de volumen encadenadas, son estimaciones  a precios constantes utilizando bases móviles (precios del año anterior),  asociadas a una base fija </t>
  </si>
  <si>
    <t xml:space="preserve">            (2007), en un proceso de eslabones conocido como encadenamiento de series de base móvil, basado en el comportamiento de los volúmenes de cada año con </t>
  </si>
  <si>
    <t xml:space="preserve">            respecto al previo, considerando las estructuras de precios del año anterior.</t>
  </si>
  <si>
    <t xml:space="preserve">           La discrepancia entre el total y la suma de sus componentes se debe a la diferencia estadística que proviene de utilizar estructuras de precios de base móvil, </t>
  </si>
  <si>
    <t xml:space="preserve">           de conformidad con la metodología sugerida en el Sistema de Cuentas Nacionales 1993 (SCN93).</t>
  </si>
  <si>
    <t xml:space="preserve">           Las medidas de volumen encadenadas, son estimaciones  a precios constantes utilizando bases móviles (precios del año anterior),  asociadas a una base fija (2007), </t>
  </si>
  <si>
    <t xml:space="preserve">           en un proceso de eslabones conocido como encadenamiento de series de base móvil, basado en el comportamiento de los volúmenes de cada año con respecto al previo, </t>
  </si>
  <si>
    <t xml:space="preserve">           considerando las estructuras de precios del año anterior.</t>
  </si>
  <si>
    <t>REPÚBLICA DE PANAMÁ</t>
  </si>
  <si>
    <t xml:space="preserve">CONTRALORÍA GENERAL DE LA REPÚBLICA </t>
  </si>
  <si>
    <t>Instituto Nacional de Estadística y Censo</t>
  </si>
  <si>
    <t>CIFRAS ESTIMADAS DEL PRODUCTO INTERNO BRUTO PROVINCIAL</t>
  </si>
  <si>
    <t>Índice</t>
  </si>
  <si>
    <t>Número de Cuadro</t>
  </si>
  <si>
    <t xml:space="preserve">  Cuadros</t>
  </si>
  <si>
    <t>A PRECIOS CONSTANTES</t>
  </si>
  <si>
    <t>Total República y detalle según provincia:</t>
  </si>
  <si>
    <t>Composición porcentual del PIB en cada provincia, según categoría de actividad económica:</t>
  </si>
  <si>
    <t xml:space="preserve">Chiriquí </t>
  </si>
  <si>
    <t>Composición porcentual del PIB Provincial, según categoría de actividad económica:</t>
  </si>
  <si>
    <t>Por provincia, según categoría de actividad económica:  año 2018</t>
  </si>
  <si>
    <t>Variación porcentual del PIB Provincial, según categoría de actividad económica:</t>
  </si>
  <si>
    <t>A PRECIOS CORRIENTES</t>
  </si>
  <si>
    <t>Composición porcentual del Producto Interno Bruto</t>
  </si>
  <si>
    <t>Total</t>
  </si>
  <si>
    <t xml:space="preserve">           La discrepancia entre el total y la suma de sus componentes se debe a la diferencia estadística que proviene de utilizar estructuras de precios de base móvil, de conformidad con la metodología </t>
  </si>
  <si>
    <t xml:space="preserve">           sugerida en el Sistema de Cuentas Nacionales 1993 (SCN93).</t>
  </si>
  <si>
    <t xml:space="preserve">           Las medidas de volumen encadenadas, son estimaciones  a precios constantes utilizando bases móviles (precios del año anterior),  asociadas a una base fija (2007), en un proceso de eslabones conocido</t>
  </si>
  <si>
    <t xml:space="preserve">           como encadenamiento de series de base móvil, basado en el comportamiento de los volúmenes de cada año con respecto al previo, considerando las</t>
  </si>
  <si>
    <t xml:space="preserve">           estructuras de precios del año anterior.</t>
  </si>
  <si>
    <t>Variación porcentual anual del                                                                  Producto Interno Bruto</t>
  </si>
  <si>
    <t xml:space="preserve">           La discrepancia entre el total y la suma de sus componentes se debe a la diferencia estadística que proviene de utilizar estructuras de precios de </t>
  </si>
  <si>
    <t xml:space="preserve">           base móvil, de conformidad con la metodología sugerida en el Sistema de Cuentas Nacionales 1993 (SCN93).</t>
  </si>
  <si>
    <t xml:space="preserve">           Las medidas de volumen encadenadas, son estimaciones  a precios constantes utilizando bases móviles (precios del año anterior),  asociadas a </t>
  </si>
  <si>
    <t xml:space="preserve">           una base fija (2007), en un proceso de eslabones conocido como encadenamiento de series de base móvil, basado en el comportamiento de los </t>
  </si>
  <si>
    <t xml:space="preserve">           volúmenes de cada año con respecto al previo, considerando las estructuras de precios del año anterior.</t>
  </si>
  <si>
    <t>Construcción (3)</t>
  </si>
  <si>
    <t>Actividades inmobiliarias, empresariales y de alquiler (contabilidad, jurídica e inmobiliaria) (3)</t>
  </si>
  <si>
    <t xml:space="preserve">           Provincia creada mediante la Ley N°.119 del 30 de diciembre de 2013.</t>
  </si>
  <si>
    <t>Composición porcentual anual del                                                                                              Producto Interno Bruto</t>
  </si>
  <si>
    <t>PIB POR RAMA DE ACTIVIDAD ECONÓMICA, SEGÚN PROVINCIA A PRECIOS CORRIENTES, año 2015</t>
  </si>
  <si>
    <t>PIB POR RAMA DE ACTIVIDAD ECONÓMICA, SEGÚN PROVINCIA A PRECIOS CORRIENTES, año 2016</t>
  </si>
  <si>
    <t>PIB POR RAMA DE ACTIVIDAD ECONÓMICA, SEGÚN PROVINCIA A PRECIOS CORRIENTES, año 2017</t>
  </si>
  <si>
    <t>PIB POR RAMA DE ACTIVIDAD ECONÓMICA, SEGÚN PROVINCIA A PRECIOS CORRIENTES, año 2018</t>
  </si>
  <si>
    <t>VARIACIONES PORCENTUALES 2016-15</t>
  </si>
  <si>
    <t>VARIACIONES PORCENTUALES 2017-16</t>
  </si>
  <si>
    <t>VARIACIONES PORCENTUALES 2018-17</t>
  </si>
  <si>
    <t>PIB POR RAMA DE ACTIVIDAD ECONÓMICA, SEGÚN PROVINCIA ENCADENADOS, año 2015</t>
  </si>
  <si>
    <t>PIB POR RAMA DE ACTIVIDAD ECONÓMICA, SEGÚN PROVINCIA ENCADENADOS, año 2018</t>
  </si>
  <si>
    <t>Porcentaje</t>
  </si>
  <si>
    <t>PIB POR RAMA DE ACTIVIDAD ECONÓMICA, SEGÚN PROVINCIA A PRECIOS N-1, año 2015</t>
  </si>
  <si>
    <t>PIB POR RAMA DE ACTIVIDAD ECONÓMICA, SEGÚN PROVINCIA A PRECIOS N-1, año 2016</t>
  </si>
  <si>
    <t>PIB POR RAMA DE ACTIVIDAD ECONÓMICA, SEGÚN PROVINCIA A PRECIOS N-1, año 2017</t>
  </si>
  <si>
    <t>PIB POR RAMA DE ACTIVIDAD ECONÓMICA, SEGÚN PROVINCIA A PRECIOS CORRIENTES, año 2019</t>
  </si>
  <si>
    <t>VARIACIONES PORCENTUALES 2019-18</t>
  </si>
  <si>
    <t>PIB POR RAMA DE ACTIVIDAD ECONÓMICA, SEGÚN PROVINCIA ENCADENADOS, año 2016</t>
  </si>
  <si>
    <t>PIB POR RAMA DE ACTIVIDAD ECONÓMICA, SEGÚN PROVINCIA A PRECIOS ENCADENADOS, año 2017</t>
  </si>
  <si>
    <t>PIB POR RAMA DE ACTIVIDAD ECONÓMICA, SEGÚN PROVINCIA ENCADENADOS, año 2019</t>
  </si>
  <si>
    <t>PIB POR RAMA DE ACTIVIDAD ECONÓMICA, SEGÚN PROVINCIA A PRECIOS N-1, año 2018</t>
  </si>
  <si>
    <t>2019-18 (E)</t>
  </si>
  <si>
    <t>Por provincia, según categoría de actividad económica:  año 2019</t>
  </si>
  <si>
    <t xml:space="preserve">2016-15 </t>
  </si>
  <si>
    <t>Variación (Avance del PIB Anual 2019) Publicado el 03 de marzo 2020</t>
  </si>
  <si>
    <t>vs</t>
  </si>
  <si>
    <t>Variación Anual Provincial</t>
  </si>
  <si>
    <t>Más: Impuestos Sobre los Productos Netos de Subsididios</t>
  </si>
  <si>
    <t>Otra producción no de mercado (1)</t>
  </si>
  <si>
    <t>Otra producción no de mercado  (1)</t>
  </si>
  <si>
    <t>Otra producción no de mercado (2)</t>
  </si>
  <si>
    <t>(3)  Incluye la Comarca Ngöbe Buglé.</t>
  </si>
  <si>
    <t>(4)  Incluye la Comarca Emberá Wounaan.</t>
  </si>
  <si>
    <t>2020 (E)</t>
  </si>
  <si>
    <t>2019 (P)</t>
  </si>
  <si>
    <t>2019-18 (P)</t>
  </si>
  <si>
    <t>2020-19 (E)</t>
  </si>
  <si>
    <t>ESTIMACIÓN DE LA POBLACIÓN TOTAL POR PROVINCIA :  PERÍODO 2014-2020</t>
  </si>
  <si>
    <t>2018-17</t>
  </si>
  <si>
    <t>Por provincia, según categoría de actividad económica:  año 2020</t>
  </si>
  <si>
    <t>.</t>
  </si>
  <si>
    <t>2021 (E)</t>
  </si>
  <si>
    <t>Producto Interno Bruto                                                                                                       (en millones de balboas)</t>
  </si>
  <si>
    <t>2021-20 (E)</t>
  </si>
  <si>
    <t>Cuadro 1.  PRODUCTO INTERNO BRUTO EN LA REPÚBLICA, SEGÚN PROVINCIA:  AÑOS 2018-21</t>
  </si>
  <si>
    <t xml:space="preserve">Cuadro 2.  COMPOSICIÓN PORCENTUAL ANUAL DEL PRODUCTO INTERNO BRUTO                                                                                                                                                                                                    Y PROMEDIO DE LA SERIE, SEGÚN PROVINCIA:  AÑOS 2018-21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</si>
  <si>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3.  VARIACIÓN  PORCENTUAL ANUAL DEL PRODUCTO INTERNO BRUTO,                                                                                                                                                                                           SEGÚN PROVINCIA:  AÑOS 2018 - 17  A  2021 - 20                                                                           </t>
  </si>
  <si>
    <t>CUADRO 4. PRODUCTO INTERNO BRUTO PER CÁPITA, SEGÚN PROVINCIA:  AÑOS 2018 - 21</t>
  </si>
  <si>
    <t>Kuna              Yala</t>
  </si>
  <si>
    <t>Emberá</t>
  </si>
  <si>
    <t>Ngäbe Buglé</t>
  </si>
  <si>
    <t xml:space="preserve">Cuadro 9.  PANAMÁ.  ESTIMACIONES Y PROYECCIONES DE LA POBLACIÓN TOTAL,  PROVINCIA Y COMARCA INDÍGENA, </t>
  </si>
  <si>
    <t>SEGÚN SEXO Y EDAD:  AL 1  DE JULIO DE 2021</t>
  </si>
  <si>
    <t>Sexo y                 edad</t>
  </si>
  <si>
    <t xml:space="preserve"> Estimación al 1 de julio</t>
  </si>
  <si>
    <t>República</t>
  </si>
  <si>
    <t>Comarca Indígena</t>
  </si>
  <si>
    <t>Bocas         del Toro</t>
  </si>
  <si>
    <t>Los                      Santos</t>
  </si>
  <si>
    <t>TOTAL………..</t>
  </si>
  <si>
    <t>0-4…………………………….</t>
  </si>
  <si>
    <t>0………………………………..</t>
  </si>
  <si>
    <t>1…………………………………</t>
  </si>
  <si>
    <t>2………………………………..</t>
  </si>
  <si>
    <t>3………………………………..</t>
  </si>
  <si>
    <t>4………………………………..</t>
  </si>
  <si>
    <t>5-9……………………………..</t>
  </si>
  <si>
    <t>5………………………………..</t>
  </si>
  <si>
    <t>6………………………………..</t>
  </si>
  <si>
    <t>7………………………………..</t>
  </si>
  <si>
    <t>8………………………………..</t>
  </si>
  <si>
    <t>9………………………………..</t>
  </si>
  <si>
    <t>10-14………………………….</t>
  </si>
  <si>
    <t>10………………………………..</t>
  </si>
  <si>
    <t>11……………………………….</t>
  </si>
  <si>
    <t>12…………………………………</t>
  </si>
  <si>
    <t>13………………………………..</t>
  </si>
  <si>
    <t>14……………………………….</t>
  </si>
  <si>
    <t>15-19………………………….</t>
  </si>
  <si>
    <t>15………………………………</t>
  </si>
  <si>
    <t>16………………………………..</t>
  </si>
  <si>
    <t>17………………………………….</t>
  </si>
  <si>
    <t>18………………………………..</t>
  </si>
  <si>
    <t>19……………………………….</t>
  </si>
  <si>
    <t>20-24………………………….</t>
  </si>
  <si>
    <t>25-29………………………….</t>
  </si>
  <si>
    <t>30-34………………………….</t>
  </si>
  <si>
    <t>35-39………………………….</t>
  </si>
  <si>
    <t>40-44………………………….</t>
  </si>
  <si>
    <t>45-49………………………….</t>
  </si>
  <si>
    <t>50-54………………………….</t>
  </si>
  <si>
    <t>55-59………………………….</t>
  </si>
  <si>
    <t>60-64………………………….</t>
  </si>
  <si>
    <t>65-69………………………….</t>
  </si>
  <si>
    <t>70-74………………………….</t>
  </si>
  <si>
    <t>75-79………………………….</t>
  </si>
  <si>
    <t>80-84………………………….</t>
  </si>
  <si>
    <t>85 y más………………………….</t>
  </si>
  <si>
    <t>HOMBRES…………….</t>
  </si>
  <si>
    <t>SEGÚN SEXO Y EDAD:  AL 1  DE JULIO DE 2021 (Continuación)</t>
  </si>
  <si>
    <t>HOMBRES:</t>
  </si>
  <si>
    <t>(Continuación)</t>
  </si>
  <si>
    <t>MUJERES………………</t>
  </si>
  <si>
    <t xml:space="preserve">Cuadro 5. COMPOSICIÓN PORCENTUAL ANUAL DEL PRODUCTO INTERNO BRUTO,                                                                                                                                                                                                EN LA PROVINCIA DE BOCAS DEL TORO, SEGÚN CATEGORÍA                                                                                                                                                                                                                                                         DE ACTIVIDAD ECONÓMICA:  AÑOS 2018-21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</si>
  <si>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6. COMPOSICIÓN PORCENTUAL ANUAL DEL PRODUCTO INTERNO BRUTO,                                                                                                                                                                                                EN LA PROVINCIA DE COCLÉ, SEGÚN CATEGORÍA                                                                                                                                                                                                                                                         DE ACTIVIDAD ECONÓMICA:  AÑOS 2018-21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</si>
  <si>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7. COMPOSICIÓN PORCENTUAL ANUAL DEL PRODUCTO INTERNO BRUTO,                                                                                                                                                                                                EN LA PROVINCIA DE COLÓN, SEGÚN CATEGORÍA                                                                                                                                                                                                                                                         DE ACTIVIDAD ECONÓMICA:  AÑOS 2018-21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</si>
  <si>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8. COMPOSICIÓN PORCENTUAL ANUAL DEL PRODUCTO INTERNO BRUTO,                                                                                                                                                                                                EN LA PROVINCIA DE CHIRIQUÍ, SEGÚN CATEGORÍA                                                                                                                                                                                                                                                         DE ACTIVIDAD ECONÓMICA:  AÑOS 2018-21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</si>
  <si>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9. COMPOSICIÓN PORCENTUAL ANUAL DEL PRODUCTO INTERNO BRUTO,                                                                                                                                                                                                EN LA PROVINCIA DE DARIÉN, SEGÚN CATEGORÍA                                                                                                                                                                                                                                                         DE ACTIVIDAD ECONÓMICA:  AÑOS 2018-21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</si>
  <si>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10. COMPOSICIÓN PORCENTUAL ANUAL DEL PRODUCTO INTERNO BRUTO,                                                                                                                                                                                                EN LA PROVINCIA DE HERRERA, SEGÚN CATEGORÍA                                                                                                                                                                                                                                                         DE ACTIVIDAD ECONÓMICA:  AÑOS 2018-21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</si>
  <si>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11. COMPOSICIÓN PORCENTUAL ANUAL DEL PRODUCTO INTERNO BRUTO,                                                                                                                                                                                                EN LA PROVINCIA DE LOS SANTOS, SEGÚN CATEGORÍA                                                                                                                                                                                                                                                         DE ACTIVIDAD ECONÓMICA:  AÑOS 2018-21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</si>
  <si>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12. COMPOSICIÓN PORCENTUAL ANUAL DEL PRODUCTO INTERNO BRUTO,                                                                                                                                                                                                EN LA PROVINCIA DE PANAMÁ, SEGÚN CATEGORÍA                                                                                                                                                                                                                                                         DE ACTIVIDAD ECONÓMICA:  AÑOS 2018-21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</si>
  <si>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13. COMPOSICIÓN PORCENTUAL ANUAL DEL PRODUCTO INTERNO BRUTO,                                                                                                                                                                                                EN LA PROVINCIA DE PANAMÁ OESTE, SEGÚN CATEGORÍA                                                                                                                                                                                                                                                         DE ACTIVIDAD ECONÓMICA:  AÑOS 2018-21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</si>
  <si>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14. COMPOSICIÓN PORCENTUAL ANUAL DEL PRODUCTO INTERNO BRUTO,                                                                                                                                                                                                EN LA PROVINCIA DE VERAGUAS, SEGÚN CATEGORÍA                                                                                                                                                                                                                                                         DE ACTIVIDAD ECONÓMICA:  AÑOS 2018-21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</si>
  <si>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Por provincia, según categoría de actividad económica:  año 2021</t>
  </si>
  <si>
    <t>Producto Interno Bruto en la República, según provincia:  años 2018-21</t>
  </si>
  <si>
    <t>Composición porcentual anual del Producto Interno Bruto y promedio de la serie, según provincia:  años 2018-21</t>
  </si>
  <si>
    <t>Variación porcental anual del Producto Interno Bruto, según provincia:  años 2018-17 a 2021-20</t>
  </si>
  <si>
    <t>CUADRO 19.  VARIACIÓN  PORCENTUAL ANUAL DEL PRODUCTO INTERNO BRUTO,                                                                                                                                                                                                                                                                   EN LA PROVINCIA DE BOCAS DEL TORO, SEGÚN CATEGORÍA DE ACTIVIDAD                                                                                                                                                                                                         ECONÓMICA:  AÑO 2018 - 17  A  2021 - 20</t>
  </si>
  <si>
    <t>CUADRO 20.  VARIACIÓN  PORCENTUAL ANUAL DEL PRODUCTO INTERNO BRUTO,                                                                                                                                                                                                                                                                   EN LA PROVINCIA DE COCLÉ, SEGÚN CATEGORÍA DE ACTIVIDAD                                                                                                                                                                                                         ECONÓMICA:  AÑO 2018 - 17  A  2021 - 20</t>
  </si>
  <si>
    <t>CUADRO 21.  VARIACIÓN  PORCENTUAL ANUAL DEL PRODUCTO INTERNO BRUTO,                                                                                                                                                                                                                                                                   EN LA PROVINCIA DE COLÓN, SEGÚN CATEGORÍA DE ACTIVIDAD                                                                                                                                                                                                         ECONÓMICA:  AÑO 2018 - 17  A  2021 - 20</t>
  </si>
  <si>
    <t>CUADRO 22.  VARIACIÓN  PORCENTUAL ANUAL DEL PRODUCTO INTERNO BRUTO,                                                                                                                                                                                                                                                                   EN LA PROVINCIA DE CHIRIQUÍ, SEGÚN CATEGORÍA DE ACTIVIDAD                                                                                                                                                                                                         ECONÓMICA:  AÑO 2018 - 17  A  2021 - 20</t>
  </si>
  <si>
    <t>CUADRO 23.  VARIACIÓN  PORCENTUAL ANUAL DEL PRODUCTO INTERNO BRUTO,                                                                                                                                                                                                                                                                   EN LA PROVINCIA DE DARIÉN, SEGÚN CATEGORÍA DE ACTIVIDAD                                                                                                                                                                                                         ECONÓMICA:  AÑO 2018 - 17  A  2021 - 20</t>
  </si>
  <si>
    <t>CUADRO 24.  VARIACIÓN  PORCENTUAL ANUAL DEL PRODUCTO INTERNO BRUTO,                                                                                                                                                                                                                                                                   EN LA PROVINCIA DE HERRERA, SEGÚN CATEGORÍA DE ACTIVIDAD                                                                                                                                                                                                         ECONÓMICA:  AÑO 2018 - 17  A  2021 - 20</t>
  </si>
  <si>
    <t>CUADRO 25.  VARIACIÓN  PORCENTUAL ANUAL DEL PRODUCTO INTERNO BRUTO,                                                                                                                                                                                                                                                                   EN LA PROVINCIA DE LOS SANTOS, SEGÚN CATEGORÍA DE ACTIVIDAD                                                                                                                                                                                                         ECONÓMICA:  AÑO 2018 - 17  A  2021 - 20</t>
  </si>
  <si>
    <t>CUADRO 26.  VARIACIÓN  PORCENTUAL ANUAL DEL PRODUCTO INTERNO BRUTO,                                                                                                                                                                                                                                                                   EN LA PROVINCIA DE PANAMÁ, SEGÚN CATEGORÍA DE ACTIVIDAD                                                                                                                                                                                                         ECONÓMICA:  AÑO 2018 - 17  A  2021 - 20</t>
  </si>
  <si>
    <t>CUADRO 27.  VARIACIÓN  PORCENTUAL ANUAL DEL PRODUCTO INTERNO BRUTO,                                                                                                                                                                                                                                                                   EN LA PROVINCIA DE PANAMÁ OESTE, SEGÚN CATEGORÍA DE ACTIVIDAD                                                                                                                                                                                                         ECONÓMICA:  AÑO 2018 - 17  A  2021 - 20</t>
  </si>
  <si>
    <t>CUADRO 28.  VARIACIÓN  PORCENTUAL ANUAL DEL PRODUCTO INTERNO BRUTO,                                                                                                                                                                                                                                                                   EN LA PROVINCIA DE VERAGUAS, SEGÚN CATEGORÍA DE ACTIVIDAD                                                                                                                                                                                                         ECONÓMICA:  AÑO 2018 - 17  A  2021 - 20</t>
  </si>
  <si>
    <t>Cuadro 29.  PRODUCTO INTERNO BRUTO EN LA REPÚBLICA, A PRECIOS CORRIENTES,                                                                                                                                                                                            SEGÚN PROVINCIA: AÑOS 2018-21</t>
  </si>
  <si>
    <t xml:space="preserve">Cuadro 30.  COMPOSICIÓN PORCENTUAL ANUAL DEL PRODUCTO INTERNO BRUTO A PRECIOS CORRIENTES                                                                                                                                                                                                   Y PROMEDIO DE LA SERIE, SEGÚN PROVINCIA:  AÑOS 2018-21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</si>
  <si>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31.  VARIACIÓN  PORCENTUAL ANUAL DEL PRODUCTO INTERNO BRUTO A PRECIOS CORRIENTES                                                                                                                                                                                          SEGÚN PROVINCIA:  AÑOS 2018 - 17  A  2021- 20                                                                              </t>
  </si>
  <si>
    <t>CUADRO 32. PRODUCTO INTERNO BRUTO PER CÁPITA A PRECIOS CORRIENTES,                                                                                                                                                                                                               SEGÚN PROVINCIA:  AÑOS 2018 - 21</t>
  </si>
  <si>
    <t xml:space="preserve">Producto Interno Bruto per cápita                                                                                                                                           (en millones de balboas)         </t>
  </si>
  <si>
    <t>Producto Interno Bruto Per Cápita, según provincia:  años 2018 - 21</t>
  </si>
  <si>
    <t>(1) Incluye  el Gobierno General y las Instituciones sin fines de lucro que sirven a los hogares (Isflsh).</t>
  </si>
  <si>
    <t>(1) Incluye  el Gobierno General y las Instituciones sin fines de lucro que sirven a los hogares (Isflsh)</t>
  </si>
  <si>
    <t xml:space="preserve">           Revisado. 2018</t>
  </si>
  <si>
    <t xml:space="preserve">CUADRO 16.  COMPOSICIÓN PORCENTUAL DEL PRODUCTO INTERNO BRUTO, POR PROVINCIA,                                                                                                                                                                                                                                                                                     SEGÚN CATEGORÍA DE ACTIVIDAD ECONÓMICA: AÑO 2019 (P)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</si>
  <si>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17.  COMPOSICIÓN PORCENTUAL DEL PRODUCTO INTERNO BRUTO, POR PROVINCIA,                                                                                                                                                                                                                                                                                                                                                                       SEGÚN CATEGORÍA DE ACTIVIDAD ECONÓMICA: AÑO 2020 (E)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</si>
  <si>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18.  COMPOSICIÓN PORCENTUAL DEL PRODUCTO INTERNO BRUTO, POR PROVINCIA,                                                                                                                                                                                                                                                                                                                                                                       SEGÚN CATEGORÍA DE ACTIVIDAD ECONÓMICA: AÑO 2021 (E)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</si>
  <si>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15.  COMPOSICIÓN PORCENTUAL DEL PRODUCTO INTERNO BRUTO, POR PROVINCIA,                                                                                                                                                                                                                                                                                     SEGÚN CATEGORÍA DE ACTIVIDAD ECONÓMICA: AÑO 2018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</si>
</sst>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_(* #,##0_);_(* \(#,##0\);_(* &quot;-&quot;??_);_(@_)"/>
    <numFmt numFmtId="168" formatCode="#,##0.0"/>
    <numFmt numFmtId="169" formatCode="_-* #,##0.0_-;\-* #,##0.0_-;_-* &quot;-&quot;??_-;_-@_-"/>
    <numFmt numFmtId="170" formatCode="#,##0.000"/>
    <numFmt numFmtId="171" formatCode="0.000"/>
    <numFmt numFmtId="172" formatCode="#,##0.0;[Red]#,##0.0"/>
    <numFmt numFmtId="173" formatCode="0.0_)"/>
    <numFmt numFmtId="174" formatCode="_-* #,##0_-;\-* #,##0_-;_-* &quot;-&quot;??_-;_-@_-"/>
    <numFmt numFmtId="175" formatCode="_-* #,##0.000000_-;\-* #,##0.000000_-;_-* &quot;-&quot;??_-;_-@_-"/>
    <numFmt numFmtId="176" formatCode="_-* #,##0.000_-;\-* #,##0.000_-;_-* &quot;-&quot;??_-;_-@_-"/>
    <numFmt numFmtId="177" formatCode="_-* #,##0.0_-;\-* #,##0.0_-;_-* &quot;-&quot;?_-;_-@_-"/>
    <numFmt numFmtId="178" formatCode="_(* #,##0.00000_);_(* \(#,##0.00000\);_(* &quot;-&quot;??_);_(@_)"/>
    <numFmt numFmtId="179" formatCode="_(* #,##0.000000_);_(* \(#,##0.000000\);_(* &quot;-&quot;??_);_(@_)"/>
    <numFmt numFmtId="180" formatCode="_(* #,##0.000_);_(* \(#,##0.000\);_(* &quot;-&quot;??_);_(@_)"/>
    <numFmt numFmtId="181" formatCode="#,##0.00000"/>
    <numFmt numFmtId="182" formatCode="_(* #,##0.0000_);_(* \(#,##0.0000\);_(* &quot;-&quot;??_);_(@_)"/>
    <numFmt numFmtId="183" formatCode="_(* #,##0.00000000000_);_(* \(#,##0.000000000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name val="Arial"/>
      <family val="2"/>
    </font>
    <font>
      <b/>
      <sz val="13"/>
      <name val="Univers 45 Light"/>
      <family val="2"/>
    </font>
    <font>
      <b/>
      <sz val="13"/>
      <color theme="1"/>
      <name val="Arial"/>
      <family val="2"/>
    </font>
    <font>
      <sz val="13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sz val="10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E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2EED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double">
        <color rgb="FFC00000"/>
      </top>
      <bottom/>
      <diagonal/>
    </border>
    <border>
      <left/>
      <right style="double">
        <color rgb="FFC00000"/>
      </right>
      <top style="double">
        <color rgb="FFC00000"/>
      </top>
      <bottom/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/>
      <top style="thin">
        <color rgb="FFC00000"/>
      </top>
      <bottom style="double">
        <color rgb="FFC00000"/>
      </bottom>
      <diagonal/>
    </border>
    <border>
      <left style="thin">
        <color rgb="FFC00000"/>
      </left>
      <right style="double">
        <color rgb="FFC00000"/>
      </right>
      <top style="thin">
        <color rgb="FFC00000"/>
      </top>
      <bottom style="double">
        <color rgb="FFC0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C00000"/>
      </left>
      <right/>
      <top/>
      <bottom style="double">
        <color rgb="FFC00000"/>
      </bottom>
      <diagonal/>
    </border>
    <border>
      <left/>
      <right/>
      <top/>
      <bottom style="double">
        <color rgb="FFC00000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17" fillId="0" borderId="0" applyNumberForma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/>
    <xf numFmtId="0" fontId="20" fillId="0" borderId="0"/>
    <xf numFmtId="0" fontId="20" fillId="0" borderId="0"/>
    <xf numFmtId="43" fontId="1" fillId="0" borderId="0" applyFont="0" applyFill="0" applyBorder="0" applyAlignment="0" applyProtection="0"/>
  </cellStyleXfs>
  <cellXfs count="613">
    <xf numFmtId="0" fontId="0" fillId="0" borderId="0" xfId="0"/>
    <xf numFmtId="0" fontId="2" fillId="3" borderId="0" xfId="0" applyFont="1" applyFill="1" applyBorder="1" applyAlignment="1"/>
    <xf numFmtId="0" fontId="9" fillId="3" borderId="0" xfId="0" applyFont="1" applyFill="1"/>
    <xf numFmtId="0" fontId="4" fillId="3" borderId="0" xfId="0" applyFont="1" applyFill="1" applyBorder="1" applyAlignment="1"/>
    <xf numFmtId="0" fontId="10" fillId="3" borderId="0" xfId="0" applyFont="1" applyFill="1" applyAlignment="1">
      <alignment horizontal="centerContinuous" vertical="center" wrapText="1"/>
    </xf>
    <xf numFmtId="0" fontId="9" fillId="3" borderId="0" xfId="0" applyFont="1" applyFill="1" applyBorder="1"/>
    <xf numFmtId="0" fontId="11" fillId="4" borderId="18" xfId="0" applyFont="1" applyFill="1" applyBorder="1" applyAlignment="1">
      <alignment vertical="center"/>
    </xf>
    <xf numFmtId="0" fontId="10" fillId="4" borderId="13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168" fontId="6" fillId="3" borderId="6" xfId="0" applyNumberFormat="1" applyFont="1" applyFill="1" applyBorder="1" applyAlignment="1">
      <alignment vertical="center"/>
    </xf>
    <xf numFmtId="165" fontId="9" fillId="3" borderId="0" xfId="0" applyNumberFormat="1" applyFont="1" applyFill="1" applyBorder="1"/>
    <xf numFmtId="168" fontId="6" fillId="3" borderId="10" xfId="0" applyNumberFormat="1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2" fillId="3" borderId="18" xfId="0" applyFont="1" applyFill="1" applyBorder="1" applyAlignment="1">
      <alignment vertical="center"/>
    </xf>
    <xf numFmtId="168" fontId="4" fillId="3" borderId="18" xfId="0" applyNumberFormat="1" applyFont="1" applyFill="1" applyBorder="1" applyAlignment="1">
      <alignment vertical="center" wrapText="1"/>
    </xf>
    <xf numFmtId="168" fontId="4" fillId="3" borderId="13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/>
    <xf numFmtId="168" fontId="9" fillId="3" borderId="0" xfId="0" applyNumberFormat="1" applyFont="1" applyFill="1"/>
    <xf numFmtId="0" fontId="2" fillId="3" borderId="0" xfId="2" applyFont="1" applyFill="1" applyBorder="1" applyAlignment="1">
      <alignment horizontal="justify" wrapText="1"/>
    </xf>
    <xf numFmtId="168" fontId="2" fillId="3" borderId="0" xfId="2" applyNumberFormat="1" applyFont="1" applyFill="1" applyBorder="1" applyAlignment="1">
      <alignment horizontal="justify" vertical="justify" wrapText="1"/>
    </xf>
    <xf numFmtId="0" fontId="9" fillId="3" borderId="0" xfId="0" applyFont="1" applyFill="1" applyAlignment="1"/>
    <xf numFmtId="0" fontId="12" fillId="3" borderId="0" xfId="0" applyFont="1" applyFill="1" applyBorder="1"/>
    <xf numFmtId="0" fontId="12" fillId="3" borderId="0" xfId="0" applyFont="1" applyFill="1"/>
    <xf numFmtId="0" fontId="2" fillId="3" borderId="0" xfId="2" applyFont="1" applyFill="1" applyBorder="1" applyAlignment="1">
      <alignment horizontal="justify" vertical="justify" wrapText="1"/>
    </xf>
    <xf numFmtId="0" fontId="2" fillId="3" borderId="0" xfId="2" applyFont="1" applyFill="1" applyBorder="1" applyAlignment="1">
      <alignment horizontal="justify" vertical="justify"/>
    </xf>
    <xf numFmtId="0" fontId="7" fillId="3" borderId="0" xfId="0" applyFont="1" applyFill="1" applyAlignment="1">
      <alignment horizontal="centerContinuous" vertical="center"/>
    </xf>
    <xf numFmtId="168" fontId="4" fillId="3" borderId="18" xfId="0" applyNumberFormat="1" applyFont="1" applyFill="1" applyBorder="1" applyAlignment="1">
      <alignment horizontal="left" vertical="center" wrapText="1"/>
    </xf>
    <xf numFmtId="0" fontId="2" fillId="3" borderId="0" xfId="2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2" fillId="3" borderId="0" xfId="2" applyFont="1" applyFill="1" applyBorder="1" applyAlignment="1">
      <alignment vertical="justify" wrapText="1"/>
    </xf>
    <xf numFmtId="0" fontId="2" fillId="3" borderId="0" xfId="0" applyFont="1" applyFill="1" applyBorder="1" applyAlignment="1">
      <alignment horizontal="left" wrapText="1" readingOrder="1"/>
    </xf>
    <xf numFmtId="0" fontId="6" fillId="3" borderId="0" xfId="0" applyFont="1" applyFill="1" applyBorder="1"/>
    <xf numFmtId="168" fontId="6" fillId="3" borderId="0" xfId="0" applyNumberFormat="1" applyFont="1" applyFill="1" applyBorder="1"/>
    <xf numFmtId="3" fontId="4" fillId="3" borderId="0" xfId="0" applyNumberFormat="1" applyFont="1" applyFill="1" applyBorder="1"/>
    <xf numFmtId="168" fontId="4" fillId="3" borderId="0" xfId="0" applyNumberFormat="1" applyFont="1" applyFill="1" applyBorder="1"/>
    <xf numFmtId="0" fontId="10" fillId="3" borderId="0" xfId="0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4" fillId="4" borderId="22" xfId="0" applyFont="1" applyFill="1" applyBorder="1" applyAlignment="1">
      <alignment horizontal="centerContinuous" vertical="center" wrapText="1"/>
    </xf>
    <xf numFmtId="0" fontId="4" fillId="4" borderId="23" xfId="0" applyFont="1" applyFill="1" applyBorder="1" applyAlignment="1">
      <alignment horizontal="centerContinuous" vertical="center" wrapText="1"/>
    </xf>
    <xf numFmtId="0" fontId="4" fillId="4" borderId="24" xfId="0" applyFont="1" applyFill="1" applyBorder="1" applyAlignment="1">
      <alignment horizontal="centerContinuous" vertical="center" wrapText="1"/>
    </xf>
    <xf numFmtId="0" fontId="7" fillId="4" borderId="22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vertical="center" wrapText="1"/>
    </xf>
    <xf numFmtId="0" fontId="10" fillId="8" borderId="13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top" wrapText="1"/>
    </xf>
    <xf numFmtId="165" fontId="2" fillId="3" borderId="5" xfId="0" applyNumberFormat="1" applyFont="1" applyFill="1" applyBorder="1" applyAlignment="1">
      <alignment vertical="center"/>
    </xf>
    <xf numFmtId="165" fontId="2" fillId="3" borderId="6" xfId="0" applyNumberFormat="1" applyFont="1" applyFill="1" applyBorder="1" applyAlignment="1">
      <alignment vertical="center"/>
    </xf>
    <xf numFmtId="165" fontId="12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6" fillId="3" borderId="18" xfId="0" applyFont="1" applyFill="1" applyBorder="1" applyAlignment="1">
      <alignment vertical="center"/>
    </xf>
    <xf numFmtId="0" fontId="10" fillId="3" borderId="25" xfId="0" applyFont="1" applyFill="1" applyBorder="1" applyAlignment="1">
      <alignment vertical="center" wrapText="1"/>
    </xf>
    <xf numFmtId="168" fontId="7" fillId="3" borderId="13" xfId="0" applyNumberFormat="1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justify" wrapText="1"/>
    </xf>
    <xf numFmtId="0" fontId="2" fillId="3" borderId="0" xfId="2" applyFont="1" applyFill="1" applyBorder="1" applyAlignment="1">
      <alignment horizontal="left" vertical="justify"/>
    </xf>
    <xf numFmtId="0" fontId="12" fillId="3" borderId="0" xfId="0" applyFont="1" applyFill="1" applyBorder="1" applyAlignment="1"/>
    <xf numFmtId="0" fontId="12" fillId="3" borderId="0" xfId="0" applyFont="1" applyFill="1" applyAlignment="1"/>
    <xf numFmtId="1" fontId="10" fillId="4" borderId="23" xfId="0" applyNumberFormat="1" applyFont="1" applyFill="1" applyBorder="1" applyAlignment="1">
      <alignment horizontal="centerContinuous"/>
    </xf>
    <xf numFmtId="0" fontId="12" fillId="3" borderId="0" xfId="0" applyFont="1" applyFill="1" applyBorder="1" applyAlignment="1">
      <alignment vertical="center"/>
    </xf>
    <xf numFmtId="1" fontId="10" fillId="4" borderId="18" xfId="0" applyNumberFormat="1" applyFont="1" applyFill="1" applyBorder="1" applyAlignment="1">
      <alignment horizontal="centerContinuous" vertical="center"/>
    </xf>
    <xf numFmtId="0" fontId="6" fillId="3" borderId="0" xfId="0" applyFont="1" applyFill="1" applyBorder="1" applyAlignment="1">
      <alignment horizontal="center" vertical="center"/>
    </xf>
    <xf numFmtId="168" fontId="2" fillId="3" borderId="5" xfId="0" applyNumberFormat="1" applyFont="1" applyFill="1" applyBorder="1" applyAlignment="1">
      <alignment vertical="center"/>
    </xf>
    <xf numFmtId="168" fontId="2" fillId="3" borderId="6" xfId="0" applyNumberFormat="1" applyFont="1" applyFill="1" applyBorder="1" applyAlignment="1">
      <alignment vertical="center"/>
    </xf>
    <xf numFmtId="168" fontId="2" fillId="3" borderId="12" xfId="0" applyNumberFormat="1" applyFont="1" applyFill="1" applyBorder="1" applyAlignment="1">
      <alignment vertical="center"/>
    </xf>
    <xf numFmtId="0" fontId="4" fillId="3" borderId="18" xfId="0" applyFont="1" applyFill="1" applyBorder="1" applyAlignment="1">
      <alignment vertical="center" wrapText="1"/>
    </xf>
    <xf numFmtId="168" fontId="12" fillId="3" borderId="0" xfId="0" applyNumberFormat="1" applyFont="1" applyFill="1" applyBorder="1" applyAlignment="1">
      <alignment vertical="center"/>
    </xf>
    <xf numFmtId="168" fontId="6" fillId="3" borderId="0" xfId="0" applyNumberFormat="1" applyFont="1" applyFill="1" applyBorder="1" applyAlignment="1">
      <alignment horizontal="center" vertical="center"/>
    </xf>
    <xf numFmtId="168" fontId="2" fillId="3" borderId="14" xfId="0" applyNumberFormat="1" applyFont="1" applyFill="1" applyBorder="1" applyAlignment="1">
      <alignment vertical="center"/>
    </xf>
    <xf numFmtId="0" fontId="10" fillId="4" borderId="23" xfId="0" applyFont="1" applyFill="1" applyBorder="1" applyAlignment="1">
      <alignment horizontal="center"/>
    </xf>
    <xf numFmtId="0" fontId="10" fillId="4" borderId="18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left" vertical="center" wrapText="1"/>
    </xf>
    <xf numFmtId="168" fontId="4" fillId="3" borderId="13" xfId="0" applyNumberFormat="1" applyFont="1" applyFill="1" applyBorder="1" applyAlignment="1">
      <alignment vertical="center"/>
    </xf>
    <xf numFmtId="168" fontId="10" fillId="3" borderId="0" xfId="0" applyNumberFormat="1" applyFont="1" applyFill="1" applyBorder="1" applyAlignment="1">
      <alignment horizontal="center"/>
    </xf>
    <xf numFmtId="168" fontId="6" fillId="3" borderId="0" xfId="0" applyNumberFormat="1" applyFont="1" applyFill="1" applyBorder="1" applyAlignment="1">
      <alignment vertical="center"/>
    </xf>
    <xf numFmtId="168" fontId="6" fillId="3" borderId="0" xfId="0" applyNumberFormat="1" applyFont="1" applyFill="1" applyBorder="1" applyAlignment="1">
      <alignment horizontal="left"/>
    </xf>
    <xf numFmtId="168" fontId="2" fillId="3" borderId="0" xfId="0" applyNumberFormat="1" applyFont="1" applyFill="1" applyBorder="1"/>
    <xf numFmtId="170" fontId="12" fillId="3" borderId="0" xfId="0" applyNumberFormat="1" applyFont="1" applyFill="1" applyBorder="1"/>
    <xf numFmtId="168" fontId="12" fillId="3" borderId="0" xfId="0" applyNumberFormat="1" applyFont="1" applyFill="1" applyBorder="1"/>
    <xf numFmtId="0" fontId="4" fillId="3" borderId="0" xfId="0" applyFont="1" applyFill="1" applyBorder="1"/>
    <xf numFmtId="0" fontId="10" fillId="3" borderId="0" xfId="0" applyFont="1" applyFill="1" applyBorder="1"/>
    <xf numFmtId="1" fontId="10" fillId="4" borderId="23" xfId="0" applyNumberFormat="1" applyFont="1" applyFill="1" applyBorder="1" applyAlignment="1">
      <alignment horizontal="center" wrapText="1"/>
    </xf>
    <xf numFmtId="0" fontId="4" fillId="4" borderId="22" xfId="0" applyFont="1" applyFill="1" applyBorder="1" applyAlignment="1">
      <alignment horizontal="center" wrapText="1"/>
    </xf>
    <xf numFmtId="1" fontId="6" fillId="3" borderId="10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168" fontId="12" fillId="3" borderId="5" xfId="0" applyNumberFormat="1" applyFont="1" applyFill="1" applyBorder="1" applyAlignment="1">
      <alignment vertical="center"/>
    </xf>
    <xf numFmtId="168" fontId="12" fillId="3" borderId="6" xfId="0" applyNumberFormat="1" applyFont="1" applyFill="1" applyBorder="1" applyAlignment="1">
      <alignment vertical="center"/>
    </xf>
    <xf numFmtId="0" fontId="6" fillId="3" borderId="5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/>
    </xf>
    <xf numFmtId="172" fontId="6" fillId="3" borderId="5" xfId="0" applyNumberFormat="1" applyFont="1" applyFill="1" applyBorder="1" applyAlignment="1" applyProtection="1">
      <alignment vertical="center" wrapText="1"/>
    </xf>
    <xf numFmtId="172" fontId="6" fillId="3" borderId="5" xfId="0" applyNumberFormat="1" applyFont="1" applyFill="1" applyBorder="1" applyAlignment="1" applyProtection="1">
      <alignment vertical="center"/>
    </xf>
    <xf numFmtId="173" fontId="6" fillId="3" borderId="5" xfId="0" applyNumberFormat="1" applyFont="1" applyFill="1" applyBorder="1" applyAlignment="1" applyProtection="1">
      <alignment vertical="center" wrapText="1"/>
    </xf>
    <xf numFmtId="165" fontId="12" fillId="3" borderId="15" xfId="0" applyNumberFormat="1" applyFont="1" applyFill="1" applyBorder="1" applyAlignment="1">
      <alignment vertical="center"/>
    </xf>
    <xf numFmtId="1" fontId="6" fillId="3" borderId="25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168" fontId="12" fillId="3" borderId="14" xfId="0" applyNumberFormat="1" applyFont="1" applyFill="1" applyBorder="1" applyAlignment="1">
      <alignment vertical="center"/>
    </xf>
    <xf numFmtId="168" fontId="12" fillId="3" borderId="13" xfId="0" applyNumberFormat="1" applyFont="1" applyFill="1" applyBorder="1" applyAlignment="1">
      <alignment vertical="center"/>
    </xf>
    <xf numFmtId="1" fontId="6" fillId="3" borderId="25" xfId="0" applyNumberFormat="1" applyFont="1" applyFill="1" applyBorder="1" applyAlignment="1">
      <alignment horizontal="center"/>
    </xf>
    <xf numFmtId="168" fontId="12" fillId="3" borderId="12" xfId="0" applyNumberFormat="1" applyFont="1" applyFill="1" applyBorder="1" applyAlignment="1">
      <alignment vertical="center"/>
    </xf>
    <xf numFmtId="1" fontId="10" fillId="3" borderId="11" xfId="0" applyNumberFormat="1" applyFont="1" applyFill="1" applyBorder="1" applyAlignment="1">
      <alignment horizontal="center" vertical="center"/>
    </xf>
    <xf numFmtId="172" fontId="10" fillId="3" borderId="18" xfId="0" applyNumberFormat="1" applyFont="1" applyFill="1" applyBorder="1" applyAlignment="1" applyProtection="1">
      <alignment vertical="center"/>
    </xf>
    <xf numFmtId="168" fontId="7" fillId="3" borderId="12" xfId="0" applyNumberFormat="1" applyFont="1" applyFill="1" applyBorder="1" applyAlignment="1">
      <alignment vertical="center"/>
    </xf>
    <xf numFmtId="168" fontId="7" fillId="3" borderId="5" xfId="0" applyNumberFormat="1" applyFont="1" applyFill="1" applyBorder="1" applyAlignment="1">
      <alignment vertical="center"/>
    </xf>
    <xf numFmtId="165" fontId="7" fillId="3" borderId="6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1" fontId="6" fillId="3" borderId="23" xfId="0" applyNumberFormat="1" applyFont="1" applyFill="1" applyBorder="1" applyAlignment="1">
      <alignment horizontal="center" vertical="center"/>
    </xf>
    <xf numFmtId="168" fontId="12" fillId="3" borderId="21" xfId="0" applyNumberFormat="1" applyFont="1" applyFill="1" applyBorder="1" applyAlignment="1">
      <alignment vertical="center" wrapText="1"/>
    </xf>
    <xf numFmtId="168" fontId="12" fillId="3" borderId="22" xfId="0" applyNumberFormat="1" applyFont="1" applyFill="1" applyBorder="1" applyAlignment="1">
      <alignment vertical="center" wrapText="1"/>
    </xf>
    <xf numFmtId="0" fontId="2" fillId="3" borderId="20" xfId="0" applyFont="1" applyFill="1" applyBorder="1"/>
    <xf numFmtId="172" fontId="10" fillId="3" borderId="25" xfId="0" applyNumberFormat="1" applyFont="1" applyFill="1" applyBorder="1" applyAlignment="1" applyProtection="1">
      <alignment horizontal="left" vertical="center" wrapText="1"/>
    </xf>
    <xf numFmtId="168" fontId="7" fillId="3" borderId="14" xfId="0" applyNumberFormat="1" applyFont="1" applyFill="1" applyBorder="1" applyAlignment="1">
      <alignment vertical="center"/>
    </xf>
    <xf numFmtId="168" fontId="7" fillId="3" borderId="13" xfId="0" applyNumberFormat="1" applyFont="1" applyFill="1" applyBorder="1" applyAlignment="1">
      <alignment vertical="center"/>
    </xf>
    <xf numFmtId="168" fontId="10" fillId="3" borderId="0" xfId="0" applyNumberFormat="1" applyFont="1" applyFill="1" applyBorder="1" applyAlignment="1">
      <alignment horizontal="left"/>
    </xf>
    <xf numFmtId="168" fontId="2" fillId="3" borderId="0" xfId="0" applyNumberFormat="1" applyFont="1" applyFill="1" applyAlignment="1">
      <alignment vertical="center"/>
    </xf>
    <xf numFmtId="0" fontId="2" fillId="3" borderId="0" xfId="0" applyFont="1" applyFill="1"/>
    <xf numFmtId="168" fontId="7" fillId="3" borderId="15" xfId="0" applyNumberFormat="1" applyFont="1" applyFill="1" applyBorder="1" applyAlignment="1">
      <alignment vertical="center"/>
    </xf>
    <xf numFmtId="165" fontId="12" fillId="3" borderId="13" xfId="0" applyNumberFormat="1" applyFont="1" applyFill="1" applyBorder="1" applyAlignment="1">
      <alignment vertical="center"/>
    </xf>
    <xf numFmtId="168" fontId="12" fillId="3" borderId="22" xfId="0" applyNumberFormat="1" applyFont="1" applyFill="1" applyBorder="1" applyAlignment="1">
      <alignment vertical="center"/>
    </xf>
    <xf numFmtId="168" fontId="12" fillId="3" borderId="15" xfId="0" applyNumberFormat="1" applyFont="1" applyFill="1" applyBorder="1" applyAlignment="1">
      <alignment vertical="center"/>
    </xf>
    <xf numFmtId="168" fontId="7" fillId="3" borderId="22" xfId="0" applyNumberFormat="1" applyFont="1" applyFill="1" applyBorder="1" applyAlignment="1">
      <alignment vertical="center" wrapText="1"/>
    </xf>
    <xf numFmtId="165" fontId="12" fillId="3" borderId="6" xfId="0" applyNumberFormat="1" applyFont="1" applyFill="1" applyBorder="1" applyAlignment="1">
      <alignment vertical="center"/>
    </xf>
    <xf numFmtId="168" fontId="12" fillId="0" borderId="14" xfId="0" applyNumberFormat="1" applyFont="1" applyFill="1" applyBorder="1" applyAlignment="1">
      <alignment vertical="center"/>
    </xf>
    <xf numFmtId="0" fontId="3" fillId="3" borderId="28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6" fillId="3" borderId="0" xfId="5" applyFont="1" applyFill="1" applyBorder="1" applyAlignment="1">
      <alignment horizontal="left"/>
    </xf>
    <xf numFmtId="0" fontId="3" fillId="3" borderId="32" xfId="0" applyFont="1" applyFill="1" applyBorder="1" applyAlignment="1">
      <alignment horizontal="center"/>
    </xf>
    <xf numFmtId="0" fontId="13" fillId="3" borderId="28" xfId="0" applyFont="1" applyFill="1" applyBorder="1" applyAlignment="1">
      <alignment horizontal="centerContinuous" wrapText="1"/>
    </xf>
    <xf numFmtId="0" fontId="13" fillId="3" borderId="0" xfId="0" applyFont="1" applyFill="1" applyBorder="1" applyAlignment="1">
      <alignment horizontal="left"/>
    </xf>
    <xf numFmtId="0" fontId="3" fillId="3" borderId="32" xfId="0" applyFont="1" applyFill="1" applyBorder="1" applyAlignment="1">
      <alignment horizontal="left"/>
    </xf>
    <xf numFmtId="0" fontId="1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left"/>
    </xf>
    <xf numFmtId="0" fontId="3" fillId="3" borderId="3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17" fillId="3" borderId="0" xfId="6" applyFill="1" applyBorder="1" applyAlignment="1">
      <alignment horizontal="left"/>
    </xf>
    <xf numFmtId="1" fontId="10" fillId="4" borderId="18" xfId="0" applyNumberFormat="1" applyFont="1" applyFill="1" applyBorder="1" applyAlignment="1">
      <alignment horizontal="center" wrapText="1"/>
    </xf>
    <xf numFmtId="1" fontId="10" fillId="4" borderId="25" xfId="0" applyNumberFormat="1" applyFont="1" applyFill="1" applyBorder="1" applyAlignment="1">
      <alignment horizontal="center" vertical="center" wrapText="1"/>
    </xf>
    <xf numFmtId="1" fontId="10" fillId="4" borderId="20" xfId="0" applyNumberFormat="1" applyFont="1" applyFill="1" applyBorder="1" applyAlignment="1">
      <alignment horizontal="center" vertical="center" wrapText="1"/>
    </xf>
    <xf numFmtId="1" fontId="10" fillId="3" borderId="0" xfId="0" applyNumberFormat="1" applyFont="1" applyFill="1" applyBorder="1" applyAlignment="1">
      <alignment horizontal="center" vertical="center"/>
    </xf>
    <xf numFmtId="168" fontId="4" fillId="3" borderId="14" xfId="0" applyNumberFormat="1" applyFont="1" applyFill="1" applyBorder="1" applyAlignment="1">
      <alignment vertical="center"/>
    </xf>
    <xf numFmtId="0" fontId="11" fillId="3" borderId="0" xfId="0" applyFont="1" applyFill="1"/>
    <xf numFmtId="0" fontId="2" fillId="3" borderId="5" xfId="0" applyFont="1" applyFill="1" applyBorder="1" applyAlignment="1">
      <alignment vertical="center" wrapText="1"/>
    </xf>
    <xf numFmtId="168" fontId="10" fillId="3" borderId="25" xfId="0" applyNumberFormat="1" applyFont="1" applyFill="1" applyBorder="1" applyAlignment="1">
      <alignment horizontal="left" vertical="center" wrapText="1"/>
    </xf>
    <xf numFmtId="168" fontId="12" fillId="3" borderId="0" xfId="0" applyNumberFormat="1" applyFont="1" applyFill="1"/>
    <xf numFmtId="168" fontId="2" fillId="3" borderId="13" xfId="0" applyNumberFormat="1" applyFont="1" applyFill="1" applyBorder="1" applyAlignment="1">
      <alignment vertical="center"/>
    </xf>
    <xf numFmtId="1" fontId="10" fillId="4" borderId="23" xfId="0" applyNumberFormat="1" applyFont="1" applyFill="1" applyBorder="1" applyAlignment="1">
      <alignment horizontal="centerContinuous" vertical="center" wrapText="1"/>
    </xf>
    <xf numFmtId="1" fontId="10" fillId="4" borderId="24" xfId="0" applyNumberFormat="1" applyFont="1" applyFill="1" applyBorder="1" applyAlignment="1">
      <alignment horizontal="centerContinuous" vertical="center" wrapText="1"/>
    </xf>
    <xf numFmtId="0" fontId="7" fillId="3" borderId="0" xfId="0" applyFont="1" applyFill="1" applyAlignment="1">
      <alignment horizontal="centerContinuous" vertical="center" wrapText="1"/>
    </xf>
    <xf numFmtId="0" fontId="10" fillId="4" borderId="21" xfId="0" applyFont="1" applyFill="1" applyBorder="1" applyAlignment="1">
      <alignment horizontal="center" wrapText="1"/>
    </xf>
    <xf numFmtId="0" fontId="10" fillId="4" borderId="22" xfId="0" applyFont="1" applyFill="1" applyBorder="1" applyAlignment="1">
      <alignment horizontal="centerContinuous" vertical="center" wrapText="1"/>
    </xf>
    <xf numFmtId="0" fontId="10" fillId="4" borderId="24" xfId="0" applyFont="1" applyFill="1" applyBorder="1" applyAlignment="1">
      <alignment horizontal="centerContinuous" vertical="center" wrapText="1"/>
    </xf>
    <xf numFmtId="0" fontId="11" fillId="4" borderId="12" xfId="0" applyFont="1" applyFill="1" applyBorder="1" applyAlignment="1">
      <alignment vertical="center" wrapText="1"/>
    </xf>
    <xf numFmtId="1" fontId="6" fillId="3" borderId="10" xfId="0" applyNumberFormat="1" applyFont="1" applyFill="1" applyBorder="1" applyAlignment="1">
      <alignment horizontal="center" vertical="center" wrapText="1"/>
    </xf>
    <xf numFmtId="168" fontId="6" fillId="3" borderId="5" xfId="0" applyNumberFormat="1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1" fontId="6" fillId="3" borderId="25" xfId="0" applyNumberFormat="1" applyFont="1" applyFill="1" applyBorder="1" applyAlignment="1">
      <alignment horizontal="center" vertical="center" wrapText="1"/>
    </xf>
    <xf numFmtId="168" fontId="6" fillId="3" borderId="14" xfId="0" applyNumberFormat="1" applyFont="1" applyFill="1" applyBorder="1" applyAlignment="1">
      <alignment vertical="center" wrapText="1"/>
    </xf>
    <xf numFmtId="168" fontId="12" fillId="3" borderId="13" xfId="0" applyNumberFormat="1" applyFont="1" applyFill="1" applyBorder="1" applyAlignment="1">
      <alignment vertical="center" wrapText="1"/>
    </xf>
    <xf numFmtId="0" fontId="6" fillId="3" borderId="25" xfId="0" applyFont="1" applyFill="1" applyBorder="1" applyAlignment="1">
      <alignment vertical="center" wrapText="1"/>
    </xf>
    <xf numFmtId="1" fontId="6" fillId="3" borderId="11" xfId="0" applyNumberFormat="1" applyFont="1" applyFill="1" applyBorder="1" applyAlignment="1">
      <alignment horizontal="center" vertical="center" wrapText="1"/>
    </xf>
    <xf numFmtId="172" fontId="10" fillId="7" borderId="18" xfId="0" applyNumberFormat="1" applyFont="1" applyFill="1" applyBorder="1" applyAlignment="1" applyProtection="1">
      <alignment vertical="center" wrapText="1"/>
    </xf>
    <xf numFmtId="168" fontId="7" fillId="3" borderId="15" xfId="0" applyNumberFormat="1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4" fillId="3" borderId="0" xfId="0" applyFont="1" applyFill="1"/>
    <xf numFmtId="0" fontId="2" fillId="3" borderId="11" xfId="0" applyFont="1" applyFill="1" applyBorder="1" applyAlignment="1">
      <alignment vertical="center" wrapText="1"/>
    </xf>
    <xf numFmtId="1" fontId="6" fillId="3" borderId="0" xfId="0" applyNumberFormat="1" applyFont="1" applyFill="1" applyBorder="1" applyAlignment="1">
      <alignment horizontal="center" vertical="center" wrapText="1"/>
    </xf>
    <xf numFmtId="168" fontId="6" fillId="3" borderId="0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vertical="center" wrapText="1"/>
    </xf>
    <xf numFmtId="168" fontId="12" fillId="3" borderId="0" xfId="0" applyNumberFormat="1" applyFont="1" applyFill="1" applyAlignment="1">
      <alignment vertical="center" wrapText="1"/>
    </xf>
    <xf numFmtId="165" fontId="2" fillId="3" borderId="5" xfId="0" applyNumberFormat="1" applyFont="1" applyFill="1" applyBorder="1" applyAlignment="1">
      <alignment horizontal="right" vertical="center"/>
    </xf>
    <xf numFmtId="165" fontId="2" fillId="3" borderId="6" xfId="0" applyNumberFormat="1" applyFont="1" applyFill="1" applyBorder="1" applyAlignment="1">
      <alignment horizontal="right" vertical="center"/>
    </xf>
    <xf numFmtId="165" fontId="2" fillId="3" borderId="12" xfId="0" applyNumberFormat="1" applyFont="1" applyFill="1" applyBorder="1" applyAlignment="1">
      <alignment horizontal="right" vertical="center"/>
    </xf>
    <xf numFmtId="165" fontId="7" fillId="3" borderId="14" xfId="0" applyNumberFormat="1" applyFont="1" applyFill="1" applyBorder="1" applyAlignment="1">
      <alignment vertical="center" wrapText="1"/>
    </xf>
    <xf numFmtId="165" fontId="7" fillId="3" borderId="13" xfId="0" applyNumberFormat="1" applyFont="1" applyFill="1" applyBorder="1" applyAlignment="1">
      <alignment vertical="center" wrapText="1"/>
    </xf>
    <xf numFmtId="1" fontId="10" fillId="4" borderId="18" xfId="0" applyNumberFormat="1" applyFont="1" applyFill="1" applyBorder="1" applyAlignment="1">
      <alignment horizontal="center" vertical="center"/>
    </xf>
    <xf numFmtId="168" fontId="2" fillId="3" borderId="21" xfId="0" applyNumberFormat="1" applyFont="1" applyFill="1" applyBorder="1" applyAlignment="1">
      <alignment vertical="center"/>
    </xf>
    <xf numFmtId="0" fontId="4" fillId="4" borderId="20" xfId="0" applyFont="1" applyFill="1" applyBorder="1" applyAlignment="1">
      <alignment horizontal="centerContinuous" vertical="center"/>
    </xf>
    <xf numFmtId="166" fontId="12" fillId="3" borderId="0" xfId="4" applyNumberFormat="1" applyFont="1" applyFill="1"/>
    <xf numFmtId="168" fontId="9" fillId="3" borderId="0" xfId="0" applyNumberFormat="1" applyFont="1" applyFill="1" applyAlignment="1">
      <alignment vertical="center"/>
    </xf>
    <xf numFmtId="169" fontId="7" fillId="3" borderId="14" xfId="1" applyNumberFormat="1" applyFont="1" applyFill="1" applyBorder="1" applyAlignment="1">
      <alignment vertical="center"/>
    </xf>
    <xf numFmtId="169" fontId="7" fillId="3" borderId="13" xfId="1" applyNumberFormat="1" applyFont="1" applyFill="1" applyBorder="1" applyAlignment="1">
      <alignment vertical="center"/>
    </xf>
    <xf numFmtId="168" fontId="17" fillId="3" borderId="0" xfId="6" applyNumberFormat="1" applyFill="1"/>
    <xf numFmtId="165" fontId="12" fillId="3" borderId="0" xfId="0" applyNumberFormat="1" applyFont="1" applyFill="1" applyBorder="1" applyAlignment="1">
      <alignment horizontal="center" vertical="center" wrapText="1"/>
    </xf>
    <xf numFmtId="169" fontId="9" fillId="3" borderId="0" xfId="1" applyNumberFormat="1" applyFont="1" applyFill="1" applyAlignment="1"/>
    <xf numFmtId="169" fontId="12" fillId="3" borderId="0" xfId="1" applyNumberFormat="1" applyFont="1" applyFill="1" applyBorder="1"/>
    <xf numFmtId="169" fontId="12" fillId="3" borderId="0" xfId="1" applyNumberFormat="1" applyFont="1" applyFill="1"/>
    <xf numFmtId="169" fontId="9" fillId="3" borderId="0" xfId="1" applyNumberFormat="1" applyFont="1" applyFill="1"/>
    <xf numFmtId="169" fontId="2" fillId="3" borderId="0" xfId="1" applyNumberFormat="1" applyFont="1" applyFill="1" applyBorder="1" applyAlignment="1">
      <alignment vertical="center" wrapText="1"/>
    </xf>
    <xf numFmtId="0" fontId="13" fillId="3" borderId="26" xfId="0" applyFont="1" applyFill="1" applyBorder="1" applyAlignment="1">
      <alignment horizontal="centerContinuous"/>
    </xf>
    <xf numFmtId="0" fontId="13" fillId="3" borderId="27" xfId="0" applyFont="1" applyFill="1" applyBorder="1" applyAlignment="1">
      <alignment horizontal="centerContinuous"/>
    </xf>
    <xf numFmtId="0" fontId="3" fillId="3" borderId="0" xfId="0" applyFont="1" applyFill="1" applyAlignment="1"/>
    <xf numFmtId="0" fontId="13" fillId="3" borderId="28" xfId="0" applyFont="1" applyFill="1" applyBorder="1" applyAlignment="1">
      <alignment horizontal="centerContinuous"/>
    </xf>
    <xf numFmtId="0" fontId="13" fillId="3" borderId="29" xfId="0" applyFont="1" applyFill="1" applyBorder="1" applyAlignment="1">
      <alignment horizontal="centerContinuous"/>
    </xf>
    <xf numFmtId="0" fontId="14" fillId="3" borderId="28" xfId="0" applyFont="1" applyFill="1" applyBorder="1" applyAlignment="1">
      <alignment horizontal="centerContinuous" wrapText="1"/>
    </xf>
    <xf numFmtId="0" fontId="14" fillId="3" borderId="29" xfId="0" applyFont="1" applyFill="1" applyBorder="1" applyAlignment="1">
      <alignment horizontal="centerContinuous" wrapText="1"/>
    </xf>
    <xf numFmtId="0" fontId="3" fillId="3" borderId="28" xfId="0" applyFont="1" applyFill="1" applyBorder="1" applyAlignment="1"/>
    <xf numFmtId="0" fontId="14" fillId="3" borderId="28" xfId="0" applyFont="1" applyFill="1" applyBorder="1" applyAlignment="1">
      <alignment horizontal="center"/>
    </xf>
    <xf numFmtId="0" fontId="14" fillId="3" borderId="29" xfId="0" applyFont="1" applyFill="1" applyBorder="1" applyAlignment="1">
      <alignment horizontal="center"/>
    </xf>
    <xf numFmtId="0" fontId="14" fillId="3" borderId="28" xfId="0" applyFont="1" applyFill="1" applyBorder="1" applyAlignment="1">
      <alignment horizontal="centerContinuous"/>
    </xf>
    <xf numFmtId="0" fontId="14" fillId="3" borderId="29" xfId="0" applyFont="1" applyFill="1" applyBorder="1" applyAlignment="1">
      <alignment horizontal="centerContinuous"/>
    </xf>
    <xf numFmtId="0" fontId="3" fillId="3" borderId="29" xfId="0" applyFont="1" applyFill="1" applyBorder="1" applyAlignment="1"/>
    <xf numFmtId="0" fontId="5" fillId="3" borderId="30" xfId="0" applyFont="1" applyFill="1" applyBorder="1" applyAlignment="1">
      <alignment horizontal="center" wrapText="1"/>
    </xf>
    <xf numFmtId="0" fontId="5" fillId="3" borderId="31" xfId="0" applyFont="1" applyFill="1" applyBorder="1" applyAlignment="1">
      <alignment horizontal="centerContinuous"/>
    </xf>
    <xf numFmtId="0" fontId="15" fillId="0" borderId="0" xfId="0" applyFont="1" applyFill="1" applyBorder="1" applyAlignment="1">
      <alignment horizontal="center"/>
    </xf>
    <xf numFmtId="0" fontId="3" fillId="3" borderId="32" xfId="0" applyFont="1" applyFill="1" applyBorder="1" applyAlignment="1"/>
    <xf numFmtId="0" fontId="3" fillId="3" borderId="0" xfId="0" applyFont="1" applyFill="1" applyBorder="1" applyAlignment="1"/>
    <xf numFmtId="0" fontId="16" fillId="3" borderId="32" xfId="0" applyFont="1" applyFill="1" applyBorder="1" applyAlignment="1">
      <alignment horizontal="left" wrapText="1"/>
    </xf>
    <xf numFmtId="0" fontId="17" fillId="0" borderId="0" xfId="6" applyAlignment="1"/>
    <xf numFmtId="0" fontId="3" fillId="3" borderId="34" xfId="0" applyFont="1" applyFill="1" applyBorder="1" applyAlignment="1"/>
    <xf numFmtId="168" fontId="4" fillId="3" borderId="0" xfId="0" applyNumberFormat="1" applyFont="1" applyFill="1" applyBorder="1" applyAlignment="1">
      <alignment horizontal="right" vertical="center" wrapText="1"/>
    </xf>
    <xf numFmtId="0" fontId="12" fillId="3" borderId="0" xfId="0" applyFont="1" applyFill="1" applyBorder="1" applyAlignment="1">
      <alignment vertical="justify"/>
    </xf>
    <xf numFmtId="0" fontId="6" fillId="3" borderId="0" xfId="0" applyFont="1" applyFill="1" applyBorder="1" applyAlignment="1"/>
    <xf numFmtId="169" fontId="6" fillId="3" borderId="0" xfId="1" applyNumberFormat="1" applyFont="1" applyFill="1" applyBorder="1" applyAlignment="1"/>
    <xf numFmtId="169" fontId="6" fillId="3" borderId="0" xfId="0" applyNumberFormat="1" applyFont="1" applyFill="1" applyBorder="1" applyAlignment="1"/>
    <xf numFmtId="165" fontId="12" fillId="3" borderId="0" xfId="0" applyNumberFormat="1" applyFont="1" applyFill="1" applyBorder="1"/>
    <xf numFmtId="168" fontId="12" fillId="3" borderId="0" xfId="0" applyNumberFormat="1" applyFont="1" applyFill="1" applyAlignment="1">
      <alignment vertical="center"/>
    </xf>
    <xf numFmtId="168" fontId="9" fillId="3" borderId="0" xfId="0" applyNumberFormat="1" applyFont="1" applyFill="1" applyBorder="1" applyAlignment="1">
      <alignment vertical="center"/>
    </xf>
    <xf numFmtId="0" fontId="17" fillId="3" borderId="0" xfId="6" applyFill="1" applyAlignment="1"/>
    <xf numFmtId="0" fontId="0" fillId="0" borderId="0" xfId="0" applyFill="1" applyBorder="1" applyAlignment="1">
      <alignment vertical="center"/>
    </xf>
    <xf numFmtId="165" fontId="2" fillId="3" borderId="0" xfId="0" applyNumberFormat="1" applyFont="1" applyFill="1" applyBorder="1" applyAlignment="1"/>
    <xf numFmtId="165" fontId="4" fillId="3" borderId="0" xfId="0" applyNumberFormat="1" applyFont="1" applyFill="1" applyBorder="1" applyAlignment="1"/>
    <xf numFmtId="165" fontId="2" fillId="3" borderId="0" xfId="0" applyNumberFormat="1" applyFont="1" applyFill="1"/>
    <xf numFmtId="165" fontId="12" fillId="3" borderId="0" xfId="0" applyNumberFormat="1" applyFont="1" applyFill="1"/>
    <xf numFmtId="0" fontId="11" fillId="3" borderId="0" xfId="0" applyFont="1" applyFill="1" applyBorder="1" applyAlignment="1">
      <alignment vertical="center"/>
    </xf>
    <xf numFmtId="4" fontId="12" fillId="3" borderId="6" xfId="0" applyNumberFormat="1" applyFont="1" applyFill="1" applyBorder="1" applyAlignment="1">
      <alignment vertical="center"/>
    </xf>
    <xf numFmtId="1" fontId="10" fillId="4" borderId="20" xfId="0" applyNumberFormat="1" applyFont="1" applyFill="1" applyBorder="1" applyAlignment="1">
      <alignment horizontal="center" vertical="center" wrapText="1"/>
    </xf>
    <xf numFmtId="168" fontId="12" fillId="2" borderId="13" xfId="0" applyNumberFormat="1" applyFont="1" applyFill="1" applyBorder="1" applyAlignment="1">
      <alignment vertical="center"/>
    </xf>
    <xf numFmtId="1" fontId="10" fillId="9" borderId="25" xfId="0" applyNumberFormat="1" applyFont="1" applyFill="1" applyBorder="1" applyAlignment="1">
      <alignment horizontal="center" vertical="center" wrapText="1"/>
    </xf>
    <xf numFmtId="1" fontId="10" fillId="9" borderId="20" xfId="0" applyNumberFormat="1" applyFont="1" applyFill="1" applyBorder="1" applyAlignment="1">
      <alignment horizontal="center" vertical="center" wrapText="1"/>
    </xf>
    <xf numFmtId="1" fontId="10" fillId="9" borderId="14" xfId="0" applyNumberFormat="1" applyFont="1" applyFill="1" applyBorder="1" applyAlignment="1">
      <alignment horizontal="center" vertical="center" wrapText="1"/>
    </xf>
    <xf numFmtId="1" fontId="10" fillId="10" borderId="14" xfId="0" applyNumberFormat="1" applyFont="1" applyFill="1" applyBorder="1" applyAlignment="1">
      <alignment horizontal="center" vertical="center" wrapText="1"/>
    </xf>
    <xf numFmtId="1" fontId="10" fillId="10" borderId="25" xfId="0" applyNumberFormat="1" applyFont="1" applyFill="1" applyBorder="1" applyAlignment="1">
      <alignment horizontal="center" vertical="center" wrapText="1"/>
    </xf>
    <xf numFmtId="1" fontId="10" fillId="10" borderId="20" xfId="0" applyNumberFormat="1" applyFont="1" applyFill="1" applyBorder="1" applyAlignment="1">
      <alignment horizontal="center" vertical="center" wrapText="1"/>
    </xf>
    <xf numFmtId="1" fontId="10" fillId="11" borderId="14" xfId="0" applyNumberFormat="1" applyFont="1" applyFill="1" applyBorder="1" applyAlignment="1">
      <alignment horizontal="center" vertical="center" wrapText="1"/>
    </xf>
    <xf numFmtId="1" fontId="10" fillId="11" borderId="25" xfId="0" applyNumberFormat="1" applyFont="1" applyFill="1" applyBorder="1" applyAlignment="1">
      <alignment horizontal="center" vertical="center" wrapText="1"/>
    </xf>
    <xf numFmtId="1" fontId="10" fillId="11" borderId="20" xfId="0" applyNumberFormat="1" applyFont="1" applyFill="1" applyBorder="1" applyAlignment="1">
      <alignment horizontal="center" vertical="center" wrapText="1"/>
    </xf>
    <xf numFmtId="1" fontId="10" fillId="12" borderId="14" xfId="0" applyNumberFormat="1" applyFont="1" applyFill="1" applyBorder="1" applyAlignment="1">
      <alignment horizontal="center" vertical="center" wrapText="1"/>
    </xf>
    <xf numFmtId="1" fontId="10" fillId="12" borderId="25" xfId="0" applyNumberFormat="1" applyFont="1" applyFill="1" applyBorder="1" applyAlignment="1">
      <alignment horizontal="center" vertical="center" wrapText="1"/>
    </xf>
    <xf numFmtId="1" fontId="10" fillId="12" borderId="20" xfId="0" applyNumberFormat="1" applyFont="1" applyFill="1" applyBorder="1" applyAlignment="1">
      <alignment horizontal="center" vertical="center" wrapText="1"/>
    </xf>
    <xf numFmtId="1" fontId="10" fillId="6" borderId="14" xfId="0" applyNumberFormat="1" applyFont="1" applyFill="1" applyBorder="1" applyAlignment="1">
      <alignment horizontal="center" vertical="center" wrapText="1"/>
    </xf>
    <xf numFmtId="1" fontId="10" fillId="6" borderId="25" xfId="0" applyNumberFormat="1" applyFont="1" applyFill="1" applyBorder="1" applyAlignment="1">
      <alignment horizontal="center" vertical="center" wrapText="1"/>
    </xf>
    <xf numFmtId="1" fontId="10" fillId="6" borderId="20" xfId="0" applyNumberFormat="1" applyFont="1" applyFill="1" applyBorder="1" applyAlignment="1">
      <alignment horizontal="center" vertical="center" wrapText="1"/>
    </xf>
    <xf numFmtId="165" fontId="9" fillId="3" borderId="37" xfId="0" applyNumberFormat="1" applyFont="1" applyFill="1" applyBorder="1" applyAlignment="1">
      <alignment vertical="center"/>
    </xf>
    <xf numFmtId="165" fontId="9" fillId="3" borderId="36" xfId="0" applyNumberFormat="1" applyFont="1" applyFill="1" applyBorder="1" applyAlignment="1">
      <alignment vertical="center"/>
    </xf>
    <xf numFmtId="165" fontId="9" fillId="3" borderId="5" xfId="0" applyNumberFormat="1" applyFont="1" applyFill="1" applyBorder="1" applyAlignment="1">
      <alignment vertical="center"/>
    </xf>
    <xf numFmtId="165" fontId="9" fillId="3" borderId="6" xfId="0" applyNumberFormat="1" applyFont="1" applyFill="1" applyBorder="1" applyAlignment="1">
      <alignment vertical="center"/>
    </xf>
    <xf numFmtId="168" fontId="7" fillId="11" borderId="14" xfId="0" applyNumberFormat="1" applyFont="1" applyFill="1" applyBorder="1" applyAlignment="1">
      <alignment vertical="center"/>
    </xf>
    <xf numFmtId="168" fontId="4" fillId="3" borderId="5" xfId="0" applyNumberFormat="1" applyFont="1" applyFill="1" applyBorder="1" applyAlignment="1">
      <alignment vertical="center"/>
    </xf>
    <xf numFmtId="165" fontId="9" fillId="11" borderId="37" xfId="0" applyNumberFormat="1" applyFont="1" applyFill="1" applyBorder="1" applyAlignment="1">
      <alignment vertical="center"/>
    </xf>
    <xf numFmtId="165" fontId="9" fillId="11" borderId="5" xfId="0" applyNumberFormat="1" applyFont="1" applyFill="1" applyBorder="1" applyAlignment="1">
      <alignment vertical="center"/>
    </xf>
    <xf numFmtId="168" fontId="12" fillId="11" borderId="14" xfId="0" applyNumberFormat="1" applyFont="1" applyFill="1" applyBorder="1" applyAlignment="1">
      <alignment vertical="center"/>
    </xf>
    <xf numFmtId="165" fontId="9" fillId="0" borderId="5" xfId="0" applyNumberFormat="1" applyFont="1" applyFill="1" applyBorder="1" applyAlignment="1">
      <alignment vertical="center"/>
    </xf>
    <xf numFmtId="168" fontId="12" fillId="2" borderId="14" xfId="0" applyNumberFormat="1" applyFont="1" applyFill="1" applyBorder="1" applyAlignment="1">
      <alignment vertical="center"/>
    </xf>
    <xf numFmtId="168" fontId="12" fillId="5" borderId="14" xfId="0" applyNumberFormat="1" applyFont="1" applyFill="1" applyBorder="1" applyAlignment="1">
      <alignment vertical="center"/>
    </xf>
    <xf numFmtId="165" fontId="9" fillId="2" borderId="5" xfId="0" applyNumberFormat="1" applyFont="1" applyFill="1" applyBorder="1" applyAlignment="1">
      <alignment vertical="center"/>
    </xf>
    <xf numFmtId="164" fontId="12" fillId="3" borderId="0" xfId="1" applyFont="1" applyFill="1" applyAlignment="1">
      <alignment vertical="center"/>
    </xf>
    <xf numFmtId="175" fontId="12" fillId="3" borderId="0" xfId="1" applyNumberFormat="1" applyFont="1" applyFill="1" applyAlignment="1">
      <alignment vertical="center"/>
    </xf>
    <xf numFmtId="1" fontId="10" fillId="12" borderId="20" xfId="0" applyNumberFormat="1" applyFont="1" applyFill="1" applyBorder="1" applyAlignment="1">
      <alignment horizontal="center" vertical="center" wrapText="1"/>
    </xf>
    <xf numFmtId="1" fontId="10" fillId="6" borderId="20" xfId="0" applyNumberFormat="1" applyFont="1" applyFill="1" applyBorder="1" applyAlignment="1">
      <alignment horizontal="center" vertical="center" wrapText="1"/>
    </xf>
    <xf numFmtId="1" fontId="10" fillId="10" borderId="20" xfId="0" applyNumberFormat="1" applyFont="1" applyFill="1" applyBorder="1" applyAlignment="1">
      <alignment horizontal="center" vertical="center" wrapText="1"/>
    </xf>
    <xf numFmtId="1" fontId="10" fillId="9" borderId="20" xfId="0" applyNumberFormat="1" applyFont="1" applyFill="1" applyBorder="1" applyAlignment="1">
      <alignment horizontal="center" vertical="center" wrapText="1"/>
    </xf>
    <xf numFmtId="1" fontId="10" fillId="4" borderId="23" xfId="0" applyNumberFormat="1" applyFont="1" applyFill="1" applyBorder="1" applyAlignment="1">
      <alignment horizontal="center" vertical="center" wrapText="1"/>
    </xf>
    <xf numFmtId="1" fontId="10" fillId="4" borderId="18" xfId="0" applyNumberFormat="1" applyFont="1" applyFill="1" applyBorder="1" applyAlignment="1">
      <alignment horizontal="center" vertical="center" wrapText="1"/>
    </xf>
    <xf numFmtId="1" fontId="10" fillId="4" borderId="20" xfId="0" applyNumberFormat="1" applyFont="1" applyFill="1" applyBorder="1" applyAlignment="1">
      <alignment horizontal="center" vertical="center" wrapText="1"/>
    </xf>
    <xf numFmtId="1" fontId="10" fillId="4" borderId="18" xfId="0" applyNumberFormat="1" applyFont="1" applyFill="1" applyBorder="1" applyAlignment="1">
      <alignment horizontal="center" vertical="center" wrapText="1"/>
    </xf>
    <xf numFmtId="1" fontId="10" fillId="4" borderId="2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/>
    </xf>
    <xf numFmtId="165" fontId="2" fillId="3" borderId="0" xfId="0" applyNumberFormat="1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2" fillId="3" borderId="2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171" fontId="9" fillId="3" borderId="0" xfId="0" applyNumberFormat="1" applyFont="1" applyFill="1" applyAlignment="1">
      <alignment vertical="center"/>
    </xf>
    <xf numFmtId="1" fontId="10" fillId="11" borderId="35" xfId="0" applyNumberFormat="1" applyFont="1" applyFill="1" applyBorder="1" applyAlignment="1">
      <alignment horizontal="center" vertical="center" wrapText="1"/>
    </xf>
    <xf numFmtId="168" fontId="12" fillId="5" borderId="13" xfId="0" applyNumberFormat="1" applyFont="1" applyFill="1" applyBorder="1" applyAlignment="1">
      <alignment vertical="center"/>
    </xf>
    <xf numFmtId="168" fontId="10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Continuous" vertical="center"/>
    </xf>
    <xf numFmtId="0" fontId="9" fillId="3" borderId="0" xfId="0" applyFont="1" applyFill="1" applyAlignment="1">
      <alignment horizontal="centerContinuous" vertical="center"/>
    </xf>
    <xf numFmtId="0" fontId="4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10" fillId="4" borderId="18" xfId="0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2" fillId="3" borderId="0" xfId="2" applyFont="1" applyFill="1" applyBorder="1" applyAlignment="1">
      <alignment vertical="center" wrapText="1"/>
    </xf>
    <xf numFmtId="0" fontId="2" fillId="3" borderId="0" xfId="2" applyFont="1" applyFill="1" applyBorder="1" applyAlignment="1">
      <alignment horizontal="justify" vertical="center"/>
    </xf>
    <xf numFmtId="0" fontId="2" fillId="3" borderId="0" xfId="2" applyFont="1" applyFill="1" applyBorder="1" applyAlignment="1">
      <alignment horizontal="justify" vertical="center" wrapText="1"/>
    </xf>
    <xf numFmtId="0" fontId="2" fillId="3" borderId="0" xfId="2" applyFont="1" applyFill="1" applyBorder="1" applyAlignment="1">
      <alignment horizontal="left" vertical="center"/>
    </xf>
    <xf numFmtId="169" fontId="12" fillId="3" borderId="0" xfId="1" applyNumberFormat="1" applyFont="1" applyFill="1" applyAlignment="1">
      <alignment vertical="center"/>
    </xf>
    <xf numFmtId="0" fontId="2" fillId="0" borderId="10" xfId="0" applyFont="1" applyFill="1" applyBorder="1" applyAlignment="1">
      <alignment vertical="center"/>
    </xf>
    <xf numFmtId="169" fontId="12" fillId="3" borderId="0" xfId="1" applyNumberFormat="1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165" fontId="9" fillId="3" borderId="0" xfId="0" applyNumberFormat="1" applyFont="1" applyFill="1" applyAlignment="1">
      <alignment vertical="center"/>
    </xf>
    <xf numFmtId="165" fontId="11" fillId="3" borderId="0" xfId="0" applyNumberFormat="1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5" fontId="18" fillId="3" borderId="0" xfId="0" applyNumberFormat="1" applyFont="1" applyFill="1" applyAlignment="1">
      <alignment vertical="center"/>
    </xf>
    <xf numFmtId="174" fontId="9" fillId="3" borderId="0" xfId="1" applyNumberFormat="1" applyFont="1" applyFill="1"/>
    <xf numFmtId="174" fontId="12" fillId="3" borderId="0" xfId="1" applyNumberFormat="1" applyFont="1" applyFill="1" applyBorder="1"/>
    <xf numFmtId="174" fontId="2" fillId="3" borderId="0" xfId="1" applyNumberFormat="1" applyFont="1" applyFill="1" applyBorder="1"/>
    <xf numFmtId="176" fontId="9" fillId="3" borderId="0" xfId="1" applyNumberFormat="1" applyFont="1" applyFill="1"/>
    <xf numFmtId="176" fontId="12" fillId="3" borderId="0" xfId="1" applyNumberFormat="1" applyFont="1" applyFill="1" applyBorder="1"/>
    <xf numFmtId="164" fontId="9" fillId="3" borderId="0" xfId="1" applyFont="1" applyFill="1" applyAlignment="1">
      <alignment vertical="center"/>
    </xf>
    <xf numFmtId="169" fontId="9" fillId="3" borderId="0" xfId="1" applyNumberFormat="1" applyFont="1" applyFill="1" applyAlignment="1">
      <alignment vertical="center"/>
    </xf>
    <xf numFmtId="176" fontId="9" fillId="3" borderId="0" xfId="1" applyNumberFormat="1" applyFont="1" applyFill="1" applyAlignment="1">
      <alignment vertical="center"/>
    </xf>
    <xf numFmtId="164" fontId="9" fillId="3" borderId="0" xfId="1" applyFont="1" applyFill="1" applyBorder="1" applyAlignment="1">
      <alignment vertical="center"/>
    </xf>
    <xf numFmtId="164" fontId="9" fillId="3" borderId="0" xfId="1" applyFont="1" applyFill="1"/>
    <xf numFmtId="0" fontId="9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164" fontId="11" fillId="3" borderId="0" xfId="1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2" fillId="3" borderId="0" xfId="2" applyFont="1" applyFill="1" applyBorder="1" applyAlignment="1">
      <alignment horizontal="justify" wrapText="1"/>
    </xf>
    <xf numFmtId="0" fontId="2" fillId="3" borderId="0" xfId="2" applyFont="1" applyFill="1" applyBorder="1" applyAlignment="1">
      <alignment wrapText="1"/>
    </xf>
    <xf numFmtId="169" fontId="12" fillId="3" borderId="0" xfId="1" applyNumberFormat="1" applyFont="1" applyFill="1" applyAlignment="1">
      <alignment horizontal="center" vertical="center"/>
    </xf>
    <xf numFmtId="164" fontId="2" fillId="3" borderId="0" xfId="1" applyFont="1" applyFill="1" applyBorder="1" applyAlignment="1">
      <alignment vertical="center" wrapText="1"/>
    </xf>
    <xf numFmtId="164" fontId="2" fillId="3" borderId="0" xfId="1" applyFont="1" applyFill="1" applyBorder="1" applyAlignment="1">
      <alignment horizontal="justify" vertical="center"/>
    </xf>
    <xf numFmtId="168" fontId="10" fillId="3" borderId="13" xfId="0" applyNumberFormat="1" applyFont="1" applyFill="1" applyBorder="1" applyAlignment="1">
      <alignment vertical="center"/>
    </xf>
    <xf numFmtId="164" fontId="2" fillId="3" borderId="0" xfId="1" applyFont="1" applyFill="1" applyBorder="1" applyAlignment="1">
      <alignment vertical="center"/>
    </xf>
    <xf numFmtId="164" fontId="12" fillId="3" borderId="0" xfId="1" applyFont="1" applyFill="1" applyBorder="1" applyAlignment="1">
      <alignment vertical="center"/>
    </xf>
    <xf numFmtId="165" fontId="12" fillId="3" borderId="0" xfId="1" applyNumberFormat="1" applyFont="1" applyFill="1" applyBorder="1" applyAlignment="1">
      <alignment vertical="center"/>
    </xf>
    <xf numFmtId="164" fontId="2" fillId="3" borderId="0" xfId="1" applyFont="1" applyFill="1" applyBorder="1" applyAlignment="1">
      <alignment horizontal="center" vertical="center"/>
    </xf>
    <xf numFmtId="165" fontId="12" fillId="3" borderId="0" xfId="1" applyNumberFormat="1" applyFont="1" applyFill="1" applyAlignment="1">
      <alignment vertical="center"/>
    </xf>
    <xf numFmtId="166" fontId="12" fillId="3" borderId="0" xfId="1" applyNumberFormat="1" applyFont="1" applyFill="1" applyBorder="1" applyAlignment="1">
      <alignment vertical="center"/>
    </xf>
    <xf numFmtId="165" fontId="7" fillId="3" borderId="0" xfId="1" applyNumberFormat="1" applyFont="1" applyFill="1" applyBorder="1" applyAlignment="1">
      <alignment vertical="center"/>
    </xf>
    <xf numFmtId="166" fontId="7" fillId="3" borderId="0" xfId="1" applyNumberFormat="1" applyFont="1" applyFill="1" applyBorder="1" applyAlignment="1">
      <alignment vertical="center"/>
    </xf>
    <xf numFmtId="165" fontId="2" fillId="3" borderId="0" xfId="1" applyNumberFormat="1" applyFont="1" applyFill="1" applyBorder="1" applyAlignment="1">
      <alignment vertical="center"/>
    </xf>
    <xf numFmtId="165" fontId="7" fillId="3" borderId="14" xfId="1" applyNumberFormat="1" applyFont="1" applyFill="1" applyBorder="1" applyAlignment="1">
      <alignment vertical="center"/>
    </xf>
    <xf numFmtId="177" fontId="9" fillId="3" borderId="0" xfId="0" applyNumberFormat="1" applyFont="1" applyFill="1" applyAlignment="1">
      <alignment vertical="center"/>
    </xf>
    <xf numFmtId="165" fontId="4" fillId="3" borderId="14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3" fontId="0" fillId="0" borderId="6" xfId="0" applyNumberFormat="1" applyFill="1" applyBorder="1" applyAlignment="1">
      <alignment vertical="center"/>
    </xf>
    <xf numFmtId="168" fontId="6" fillId="0" borderId="1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66" fontId="1" fillId="0" borderId="0" xfId="4" applyNumberFormat="1" applyFont="1" applyFill="1" applyBorder="1" applyAlignment="1">
      <alignment vertical="center"/>
    </xf>
    <xf numFmtId="165" fontId="0" fillId="0" borderId="0" xfId="0" applyNumberFormat="1" applyFill="1" applyBorder="1" applyAlignment="1">
      <alignment vertical="center"/>
    </xf>
    <xf numFmtId="3" fontId="2" fillId="0" borderId="5" xfId="0" applyNumberFormat="1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168" fontId="0" fillId="0" borderId="12" xfId="0" applyNumberFormat="1" applyFill="1" applyBorder="1" applyAlignment="1">
      <alignment vertical="center"/>
    </xf>
    <xf numFmtId="168" fontId="0" fillId="0" borderId="15" xfId="0" applyNumberFormat="1" applyFill="1" applyBorder="1" applyAlignment="1">
      <alignment vertical="center"/>
    </xf>
    <xf numFmtId="168" fontId="0" fillId="0" borderId="11" xfId="0" applyNumberFormat="1" applyFill="1" applyBorder="1" applyAlignment="1">
      <alignment vertical="center"/>
    </xf>
    <xf numFmtId="168" fontId="0" fillId="0" borderId="0" xfId="0" applyNumberFormat="1" applyFill="1" applyBorder="1" applyAlignment="1">
      <alignment vertical="center"/>
    </xf>
    <xf numFmtId="168" fontId="0" fillId="0" borderId="0" xfId="0" applyNumberFormat="1" applyFill="1" applyAlignment="1">
      <alignment vertical="center"/>
    </xf>
    <xf numFmtId="164" fontId="0" fillId="0" borderId="0" xfId="4" applyNumberFormat="1" applyFont="1" applyFill="1" applyBorder="1" applyAlignment="1">
      <alignment vertical="center"/>
    </xf>
    <xf numFmtId="164" fontId="0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3" fontId="0" fillId="0" borderId="0" xfId="0" applyNumberFormat="1" applyFill="1" applyAlignment="1">
      <alignment vertical="center"/>
    </xf>
    <xf numFmtId="164" fontId="0" fillId="0" borderId="0" xfId="1" applyFont="1" applyFill="1" applyBorder="1" applyAlignment="1">
      <alignment vertical="center"/>
    </xf>
    <xf numFmtId="174" fontId="0" fillId="0" borderId="0" xfId="1" applyNumberFormat="1" applyFont="1" applyFill="1" applyAlignment="1">
      <alignment vertical="center"/>
    </xf>
    <xf numFmtId="174" fontId="0" fillId="0" borderId="0" xfId="0" applyNumberFormat="1" applyFill="1" applyBorder="1" applyAlignment="1">
      <alignment vertical="center"/>
    </xf>
    <xf numFmtId="174" fontId="0" fillId="0" borderId="0" xfId="1" applyNumberFormat="1" applyFont="1" applyFill="1" applyBorder="1" applyAlignment="1">
      <alignment vertical="center"/>
    </xf>
    <xf numFmtId="174" fontId="0" fillId="0" borderId="0" xfId="0" applyNumberFormat="1" applyFill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64" fontId="12" fillId="3" borderId="0" xfId="1" applyFont="1" applyFill="1"/>
    <xf numFmtId="164" fontId="12" fillId="3" borderId="0" xfId="1" applyFont="1" applyFill="1" applyBorder="1"/>
    <xf numFmtId="1" fontId="10" fillId="4" borderId="20" xfId="0" applyNumberFormat="1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horizontal="justify" wrapText="1"/>
    </xf>
    <xf numFmtId="0" fontId="9" fillId="3" borderId="0" xfId="0" applyFont="1" applyFill="1" applyAlignment="1"/>
    <xf numFmtId="0" fontId="9" fillId="3" borderId="0" xfId="0" applyFont="1" applyFill="1" applyAlignment="1">
      <alignment vertical="center"/>
    </xf>
    <xf numFmtId="166" fontId="12" fillId="3" borderId="0" xfId="1" applyNumberFormat="1" applyFont="1" applyFill="1" applyBorder="1"/>
    <xf numFmtId="166" fontId="9" fillId="3" borderId="0" xfId="1" applyNumberFormat="1" applyFont="1" applyFill="1"/>
    <xf numFmtId="166" fontId="9" fillId="3" borderId="0" xfId="1" applyNumberFormat="1" applyFont="1" applyFill="1" applyAlignment="1">
      <alignment vertical="center"/>
    </xf>
    <xf numFmtId="166" fontId="12" fillId="3" borderId="0" xfId="0" applyNumberFormat="1" applyFont="1" applyFill="1" applyAlignment="1">
      <alignment vertical="center"/>
    </xf>
    <xf numFmtId="167" fontId="9" fillId="3" borderId="0" xfId="0" applyNumberFormat="1" applyFont="1" applyFill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7" fontId="2" fillId="3" borderId="0" xfId="0" applyNumberFormat="1" applyFont="1" applyFill="1" applyBorder="1" applyAlignment="1">
      <alignment vertical="center"/>
    </xf>
    <xf numFmtId="167" fontId="12" fillId="3" borderId="0" xfId="0" applyNumberFormat="1" applyFont="1" applyFill="1" applyAlignment="1">
      <alignment vertical="center"/>
    </xf>
    <xf numFmtId="165" fontId="9" fillId="3" borderId="0" xfId="1" applyNumberFormat="1" applyFont="1" applyFill="1" applyAlignment="1">
      <alignment vertical="center"/>
    </xf>
    <xf numFmtId="179" fontId="9" fillId="3" borderId="0" xfId="1" applyNumberFormat="1" applyFont="1" applyFill="1" applyAlignment="1">
      <alignment vertical="center"/>
    </xf>
    <xf numFmtId="166" fontId="2" fillId="3" borderId="0" xfId="0" applyNumberFormat="1" applyFont="1" applyFill="1" applyBorder="1" applyAlignment="1"/>
    <xf numFmtId="166" fontId="4" fillId="3" borderId="0" xfId="0" applyNumberFormat="1" applyFont="1" applyFill="1" applyBorder="1" applyAlignment="1"/>
    <xf numFmtId="166" fontId="2" fillId="3" borderId="0" xfId="0" applyNumberFormat="1" applyFont="1" applyFill="1"/>
    <xf numFmtId="166" fontId="12" fillId="3" borderId="0" xfId="1" applyNumberFormat="1" applyFont="1" applyFill="1" applyAlignment="1">
      <alignment vertical="center"/>
    </xf>
    <xf numFmtId="166" fontId="12" fillId="3" borderId="0" xfId="0" applyNumberFormat="1" applyFont="1" applyFill="1"/>
    <xf numFmtId="166" fontId="9" fillId="3" borderId="0" xfId="0" applyNumberFormat="1" applyFont="1" applyFill="1" applyBorder="1"/>
    <xf numFmtId="166" fontId="12" fillId="3" borderId="0" xfId="0" applyNumberFormat="1" applyFont="1" applyFill="1" applyBorder="1"/>
    <xf numFmtId="166" fontId="2" fillId="3" borderId="0" xfId="1" applyNumberFormat="1" applyFont="1" applyFill="1" applyBorder="1" applyAlignment="1"/>
    <xf numFmtId="166" fontId="4" fillId="3" borderId="0" xfId="1" applyNumberFormat="1" applyFont="1" applyFill="1" applyBorder="1" applyAlignment="1"/>
    <xf numFmtId="166" fontId="2" fillId="3" borderId="0" xfId="1" applyNumberFormat="1" applyFont="1" applyFill="1"/>
    <xf numFmtId="166" fontId="12" fillId="3" borderId="0" xfId="1" applyNumberFormat="1" applyFont="1" applyFill="1" applyAlignment="1">
      <alignment horizontal="center" vertical="center"/>
    </xf>
    <xf numFmtId="166" fontId="9" fillId="3" borderId="0" xfId="1" applyNumberFormat="1" applyFont="1" applyFill="1" applyBorder="1" applyAlignment="1">
      <alignment horizontal="center" vertical="center"/>
    </xf>
    <xf numFmtId="166" fontId="9" fillId="3" borderId="0" xfId="1" applyNumberFormat="1" applyFont="1" applyFill="1" applyBorder="1"/>
    <xf numFmtId="166" fontId="12" fillId="3" borderId="0" xfId="1" applyNumberFormat="1" applyFont="1" applyFill="1" applyBorder="1" applyAlignment="1">
      <alignment horizontal="center" vertical="center"/>
    </xf>
    <xf numFmtId="166" fontId="12" fillId="3" borderId="0" xfId="1" applyNumberFormat="1" applyFont="1" applyFill="1"/>
    <xf numFmtId="165" fontId="2" fillId="3" borderId="15" xfId="0" applyNumberFormat="1" applyFont="1" applyFill="1" applyBorder="1" applyAlignment="1">
      <alignment horizontal="right" vertical="center"/>
    </xf>
    <xf numFmtId="168" fontId="2" fillId="3" borderId="43" xfId="0" applyNumberFormat="1" applyFont="1" applyFill="1" applyBorder="1" applyAlignment="1">
      <alignment vertical="center"/>
    </xf>
    <xf numFmtId="166" fontId="2" fillId="3" borderId="0" xfId="1" applyNumberFormat="1" applyFont="1" applyFill="1" applyBorder="1" applyAlignment="1">
      <alignment vertical="center"/>
    </xf>
    <xf numFmtId="2" fontId="12" fillId="3" borderId="0" xfId="1" applyNumberFormat="1" applyFont="1" applyFill="1" applyBorder="1" applyAlignment="1">
      <alignment vertical="center"/>
    </xf>
    <xf numFmtId="178" fontId="9" fillId="3" borderId="0" xfId="1" applyNumberFormat="1" applyFont="1" applyFill="1"/>
    <xf numFmtId="181" fontId="9" fillId="3" borderId="0" xfId="0" applyNumberFormat="1" applyFont="1" applyFill="1"/>
    <xf numFmtId="182" fontId="9" fillId="3" borderId="0" xfId="1" applyNumberFormat="1" applyFont="1" applyFill="1" applyBorder="1" applyAlignment="1">
      <alignment vertical="center"/>
    </xf>
    <xf numFmtId="164" fontId="11" fillId="3" borderId="0" xfId="1" applyFont="1" applyFill="1" applyAlignment="1">
      <alignment vertical="center"/>
    </xf>
    <xf numFmtId="166" fontId="4" fillId="3" borderId="14" xfId="1" applyNumberFormat="1" applyFont="1" applyFill="1" applyBorder="1" applyAlignment="1">
      <alignment vertical="center"/>
    </xf>
    <xf numFmtId="166" fontId="4" fillId="3" borderId="13" xfId="1" applyNumberFormat="1" applyFont="1" applyFill="1" applyBorder="1" applyAlignment="1">
      <alignment vertical="center"/>
    </xf>
    <xf numFmtId="166" fontId="11" fillId="3" borderId="0" xfId="1" applyNumberFormat="1" applyFont="1" applyFill="1"/>
    <xf numFmtId="166" fontId="6" fillId="3" borderId="6" xfId="1" applyNumberFormat="1" applyFont="1" applyFill="1" applyBorder="1" applyAlignment="1">
      <alignment vertical="center"/>
    </xf>
    <xf numFmtId="166" fontId="10" fillId="3" borderId="13" xfId="1" applyNumberFormat="1" applyFont="1" applyFill="1" applyBorder="1" applyAlignment="1">
      <alignment vertical="center"/>
    </xf>
    <xf numFmtId="183" fontId="9" fillId="3" borderId="0" xfId="1" applyNumberFormat="1" applyFont="1" applyFill="1" applyAlignment="1">
      <alignment vertical="center"/>
    </xf>
    <xf numFmtId="183" fontId="9" fillId="3" borderId="0" xfId="1" applyNumberFormat="1" applyFont="1" applyFill="1" applyBorder="1" applyAlignment="1">
      <alignment vertical="center"/>
    </xf>
    <xf numFmtId="183" fontId="12" fillId="3" borderId="0" xfId="1" applyNumberFormat="1" applyFont="1" applyFill="1" applyBorder="1" applyAlignment="1">
      <alignment vertical="center"/>
    </xf>
    <xf numFmtId="43" fontId="9" fillId="3" borderId="0" xfId="0" applyNumberFormat="1" applyFont="1" applyFill="1" applyAlignment="1">
      <alignment vertical="center"/>
    </xf>
    <xf numFmtId="165" fontId="9" fillId="3" borderId="0" xfId="0" applyNumberFormat="1" applyFont="1" applyFill="1" applyBorder="1" applyAlignment="1">
      <alignment horizontal="right" vertical="center"/>
    </xf>
    <xf numFmtId="165" fontId="12" fillId="3" borderId="0" xfId="1" applyNumberFormat="1" applyFont="1" applyFill="1" applyBorder="1" applyAlignment="1">
      <alignment horizontal="right" vertical="center"/>
    </xf>
    <xf numFmtId="165" fontId="12" fillId="3" borderId="0" xfId="0" applyNumberFormat="1" applyFont="1" applyFill="1" applyBorder="1" applyAlignment="1">
      <alignment horizontal="right" vertical="center"/>
    </xf>
    <xf numFmtId="165" fontId="2" fillId="3" borderId="0" xfId="0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vertical="center"/>
    </xf>
    <xf numFmtId="166" fontId="6" fillId="3" borderId="0" xfId="1" applyNumberFormat="1" applyFont="1" applyFill="1" applyBorder="1" applyAlignment="1">
      <alignment vertical="center"/>
    </xf>
    <xf numFmtId="2" fontId="12" fillId="3" borderId="0" xfId="1" applyNumberFormat="1" applyFont="1" applyFill="1" applyAlignment="1">
      <alignment vertical="center"/>
    </xf>
    <xf numFmtId="0" fontId="2" fillId="3" borderId="0" xfId="2" applyFont="1" applyFill="1" applyBorder="1" applyAlignment="1">
      <alignment horizontal="left"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164" fontId="12" fillId="3" borderId="0" xfId="1" applyFont="1" applyFill="1" applyBorder="1" applyAlignment="1"/>
    <xf numFmtId="164" fontId="2" fillId="3" borderId="0" xfId="1" applyFont="1" applyFill="1" applyBorder="1" applyAlignment="1">
      <alignment horizontal="right" vertical="justify"/>
    </xf>
    <xf numFmtId="164" fontId="2" fillId="3" borderId="0" xfId="1" applyFont="1" applyFill="1" applyBorder="1" applyAlignment="1">
      <alignment horizontal="right" wrapText="1"/>
    </xf>
    <xf numFmtId="164" fontId="12" fillId="3" borderId="0" xfId="1" applyFont="1" applyFill="1" applyAlignment="1">
      <alignment horizontal="right" vertical="center"/>
    </xf>
    <xf numFmtId="164" fontId="7" fillId="3" borderId="0" xfId="1" applyFont="1" applyFill="1" applyAlignment="1">
      <alignment horizontal="right" vertical="center"/>
    </xf>
    <xf numFmtId="0" fontId="9" fillId="3" borderId="0" xfId="0" applyFont="1" applyFill="1" applyAlignment="1">
      <alignment vertical="center"/>
    </xf>
    <xf numFmtId="0" fontId="10" fillId="4" borderId="23" xfId="0" applyFont="1" applyFill="1" applyBorder="1" applyAlignment="1">
      <alignment horizontal="center" vertical="center"/>
    </xf>
    <xf numFmtId="164" fontId="2" fillId="3" borderId="0" xfId="1" applyFont="1" applyFill="1" applyBorder="1" applyAlignment="1">
      <alignment horizontal="justify" vertical="center" wrapText="1"/>
    </xf>
    <xf numFmtId="165" fontId="11" fillId="3" borderId="0" xfId="0" applyNumberFormat="1" applyFont="1" applyFill="1" applyAlignment="1">
      <alignment horizontal="center" vertical="center"/>
    </xf>
    <xf numFmtId="167" fontId="9" fillId="3" borderId="0" xfId="1" applyNumberFormat="1" applyFont="1" applyFill="1" applyBorder="1" applyAlignment="1">
      <alignment vertical="center"/>
    </xf>
    <xf numFmtId="180" fontId="9" fillId="3" borderId="0" xfId="1" applyNumberFormat="1" applyFont="1" applyFill="1" applyBorder="1" applyAlignment="1">
      <alignment vertical="center"/>
    </xf>
    <xf numFmtId="166" fontId="10" fillId="3" borderId="0" xfId="1" applyNumberFormat="1" applyFont="1" applyFill="1" applyBorder="1" applyAlignment="1">
      <alignment vertical="center"/>
    </xf>
    <xf numFmtId="0" fontId="11" fillId="3" borderId="0" xfId="0" applyFont="1" applyFill="1" applyAlignment="1">
      <alignment horizontal="center" vertical="center"/>
    </xf>
    <xf numFmtId="165" fontId="11" fillId="3" borderId="0" xfId="1" applyNumberFormat="1" applyFont="1" applyFill="1" applyAlignment="1">
      <alignment vertical="center"/>
    </xf>
    <xf numFmtId="165" fontId="12" fillId="3" borderId="0" xfId="1" applyNumberFormat="1" applyFont="1" applyFill="1" applyBorder="1"/>
    <xf numFmtId="165" fontId="9" fillId="3" borderId="0" xfId="1" applyNumberFormat="1" applyFont="1" applyFill="1" applyBorder="1"/>
    <xf numFmtId="2" fontId="12" fillId="3" borderId="0" xfId="0" applyNumberFormat="1" applyFont="1" applyFill="1" applyBorder="1"/>
    <xf numFmtId="2" fontId="12" fillId="3" borderId="0" xfId="0" applyNumberFormat="1" applyFont="1" applyFill="1"/>
    <xf numFmtId="165" fontId="9" fillId="3" borderId="0" xfId="1" applyNumberFormat="1" applyFont="1" applyFill="1"/>
    <xf numFmtId="165" fontId="12" fillId="3" borderId="0" xfId="1" applyNumberFormat="1" applyFont="1" applyFill="1"/>
    <xf numFmtId="2" fontId="12" fillId="3" borderId="0" xfId="0" applyNumberFormat="1" applyFont="1" applyFill="1" applyAlignment="1">
      <alignment vertical="center"/>
    </xf>
    <xf numFmtId="2" fontId="2" fillId="3" borderId="0" xfId="0" applyNumberFormat="1" applyFont="1" applyFill="1" applyBorder="1" applyAlignment="1"/>
    <xf numFmtId="2" fontId="4" fillId="3" borderId="0" xfId="0" applyNumberFormat="1" applyFont="1" applyFill="1" applyBorder="1" applyAlignment="1"/>
    <xf numFmtId="2" fontId="2" fillId="3" borderId="0" xfId="0" applyNumberFormat="1" applyFont="1" applyFill="1"/>
    <xf numFmtId="2" fontId="9" fillId="3" borderId="0" xfId="0" applyNumberFormat="1" applyFont="1" applyFill="1" applyBorder="1"/>
    <xf numFmtId="165" fontId="2" fillId="3" borderId="0" xfId="1" applyNumberFormat="1" applyFont="1" applyFill="1" applyBorder="1" applyAlignment="1"/>
    <xf numFmtId="165" fontId="4" fillId="3" borderId="0" xfId="1" applyNumberFormat="1" applyFont="1" applyFill="1" applyBorder="1" applyAlignment="1"/>
    <xf numFmtId="165" fontId="2" fillId="3" borderId="0" xfId="1" applyNumberFormat="1" applyFont="1" applyFill="1"/>
    <xf numFmtId="169" fontId="12" fillId="3" borderId="0" xfId="0" applyNumberFormat="1" applyFont="1" applyFill="1" applyAlignment="1">
      <alignment vertical="center"/>
    </xf>
    <xf numFmtId="164" fontId="2" fillId="3" borderId="0" xfId="1" applyFont="1" applyFill="1" applyBorder="1" applyAlignment="1">
      <alignment horizontal="justify" vertical="justify"/>
    </xf>
    <xf numFmtId="166" fontId="2" fillId="3" borderId="0" xfId="1" applyNumberFormat="1" applyFont="1" applyFill="1" applyBorder="1" applyAlignment="1">
      <alignment horizontal="justify" vertical="justify"/>
    </xf>
    <xf numFmtId="165" fontId="2" fillId="3" borderId="0" xfId="1" applyNumberFormat="1" applyFont="1" applyFill="1" applyBorder="1" applyAlignment="1">
      <alignment horizontal="right" vertical="justify"/>
    </xf>
    <xf numFmtId="165" fontId="2" fillId="3" borderId="0" xfId="2" applyNumberFormat="1" applyFont="1" applyFill="1" applyBorder="1" applyAlignment="1">
      <alignment horizontal="right" vertical="justify"/>
    </xf>
    <xf numFmtId="4" fontId="12" fillId="3" borderId="0" xfId="0" applyNumberFormat="1" applyFont="1" applyFill="1" applyBorder="1" applyAlignment="1">
      <alignment vertical="center"/>
    </xf>
    <xf numFmtId="4" fontId="2" fillId="3" borderId="0" xfId="1" applyNumberFormat="1" applyFont="1" applyFill="1" applyBorder="1" applyAlignment="1">
      <alignment horizontal="justify" vertical="center"/>
    </xf>
    <xf numFmtId="4" fontId="12" fillId="3" borderId="0" xfId="0" applyNumberFormat="1" applyFont="1" applyFill="1" applyAlignment="1">
      <alignment vertical="center"/>
    </xf>
    <xf numFmtId="168" fontId="4" fillId="3" borderId="14" xfId="0" applyNumberFormat="1" applyFont="1" applyFill="1" applyBorder="1" applyAlignment="1">
      <alignment vertical="center" wrapText="1"/>
    </xf>
    <xf numFmtId="0" fontId="7" fillId="4" borderId="44" xfId="0" applyFont="1" applyFill="1" applyBorder="1" applyAlignment="1">
      <alignment horizontal="center" wrapText="1"/>
    </xf>
    <xf numFmtId="0" fontId="7" fillId="4" borderId="39" xfId="0" applyFont="1" applyFill="1" applyBorder="1" applyAlignment="1">
      <alignment horizontal="center" vertical="top" wrapText="1"/>
    </xf>
    <xf numFmtId="0" fontId="12" fillId="3" borderId="0" xfId="0" applyFont="1" applyFill="1" applyBorder="1" applyAlignment="1">
      <alignment horizontal="center"/>
    </xf>
    <xf numFmtId="165" fontId="4" fillId="3" borderId="13" xfId="0" applyNumberFormat="1" applyFont="1" applyFill="1" applyBorder="1" applyAlignment="1">
      <alignment vertical="center"/>
    </xf>
    <xf numFmtId="166" fontId="2" fillId="3" borderId="0" xfId="1" applyNumberFormat="1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9" fillId="3" borderId="0" xfId="0" applyFont="1" applyFill="1" applyAlignment="1"/>
    <xf numFmtId="0" fontId="2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9" fillId="3" borderId="0" xfId="0" applyFont="1" applyFill="1" applyAlignment="1"/>
    <xf numFmtId="0" fontId="9" fillId="3" borderId="0" xfId="0" applyFont="1" applyFill="1" applyAlignment="1">
      <alignment vertical="center"/>
    </xf>
    <xf numFmtId="0" fontId="10" fillId="3" borderId="0" xfId="0" applyFont="1" applyFill="1" applyBorder="1" applyAlignment="1">
      <alignment horizontal="center"/>
    </xf>
    <xf numFmtId="166" fontId="9" fillId="3" borderId="0" xfId="1" applyNumberFormat="1" applyFont="1" applyFill="1" applyBorder="1" applyAlignment="1">
      <alignment vertical="center"/>
    </xf>
    <xf numFmtId="167" fontId="0" fillId="0" borderId="0" xfId="1" applyNumberFormat="1" applyFont="1" applyFill="1" applyBorder="1" applyAlignment="1">
      <alignment vertical="center"/>
    </xf>
    <xf numFmtId="167" fontId="4" fillId="0" borderId="0" xfId="1" applyNumberFormat="1" applyFont="1" applyFill="1" applyBorder="1" applyAlignment="1">
      <alignment vertical="center"/>
    </xf>
    <xf numFmtId="0" fontId="19" fillId="0" borderId="0" xfId="10" applyFont="1"/>
    <xf numFmtId="0" fontId="6" fillId="0" borderId="0" xfId="10" applyFont="1" applyBorder="1" applyAlignment="1">
      <alignment horizontal="center"/>
    </xf>
    <xf numFmtId="3" fontId="6" fillId="7" borderId="46" xfId="11" applyNumberFormat="1" applyFont="1" applyFill="1" applyBorder="1"/>
    <xf numFmtId="3" fontId="21" fillId="7" borderId="48" xfId="11" applyNumberFormat="1" applyFont="1" applyFill="1" applyBorder="1" applyAlignment="1"/>
    <xf numFmtId="3" fontId="21" fillId="7" borderId="44" xfId="11" applyNumberFormat="1" applyFont="1" applyFill="1" applyBorder="1" applyAlignment="1"/>
    <xf numFmtId="0" fontId="4" fillId="7" borderId="10" xfId="10" applyFont="1" applyFill="1" applyBorder="1" applyAlignment="1">
      <alignment horizontal="right"/>
    </xf>
    <xf numFmtId="3" fontId="6" fillId="7" borderId="5" xfId="11" applyNumberFormat="1" applyFont="1" applyFill="1" applyBorder="1" applyAlignment="1"/>
    <xf numFmtId="3" fontId="6" fillId="7" borderId="6" xfId="11" applyNumberFormat="1" applyFont="1" applyFill="1" applyBorder="1" applyAlignment="1"/>
    <xf numFmtId="0" fontId="2" fillId="7" borderId="10" xfId="10" applyFont="1" applyFill="1" applyBorder="1" applyAlignment="1">
      <alignment horizontal="left"/>
    </xf>
    <xf numFmtId="3" fontId="19" fillId="7" borderId="5" xfId="10" applyNumberFormat="1" applyFont="1" applyFill="1" applyBorder="1" applyAlignment="1"/>
    <xf numFmtId="3" fontId="19" fillId="7" borderId="6" xfId="10" applyNumberFormat="1" applyFont="1" applyFill="1" applyBorder="1" applyAlignment="1"/>
    <xf numFmtId="3" fontId="6" fillId="7" borderId="10" xfId="11" applyNumberFormat="1" applyFont="1" applyFill="1" applyBorder="1" applyAlignment="1">
      <alignment horizontal="center"/>
    </xf>
    <xf numFmtId="3" fontId="21" fillId="7" borderId="5" xfId="11" applyNumberFormat="1" applyFont="1" applyFill="1" applyBorder="1" applyAlignment="1"/>
    <xf numFmtId="3" fontId="21" fillId="7" borderId="6" xfId="11" applyNumberFormat="1" applyFont="1" applyFill="1" applyBorder="1" applyAlignment="1"/>
    <xf numFmtId="0" fontId="2" fillId="7" borderId="0" xfId="10" applyFont="1" applyFill="1" applyBorder="1" applyAlignment="1">
      <alignment horizontal="left"/>
    </xf>
    <xf numFmtId="0" fontId="2" fillId="7" borderId="10" xfId="10" applyFont="1" applyFill="1" applyBorder="1" applyAlignment="1">
      <alignment horizontal="center"/>
    </xf>
    <xf numFmtId="3" fontId="2" fillId="7" borderId="6" xfId="10" applyNumberFormat="1" applyFont="1" applyFill="1" applyBorder="1" applyAlignment="1"/>
    <xf numFmtId="3" fontId="2" fillId="7" borderId="5" xfId="10" applyNumberFormat="1" applyFont="1" applyFill="1" applyBorder="1" applyAlignment="1"/>
    <xf numFmtId="0" fontId="6" fillId="0" borderId="46" xfId="10" applyFont="1" applyBorder="1" applyAlignment="1">
      <alignment horizontal="center" vertical="center" wrapText="1"/>
    </xf>
    <xf numFmtId="0" fontId="19" fillId="0" borderId="48" xfId="10" applyFont="1" applyBorder="1" applyAlignment="1">
      <alignment horizontal="center" vertical="center" wrapText="1"/>
    </xf>
    <xf numFmtId="0" fontId="19" fillId="0" borderId="44" xfId="10" applyFont="1" applyBorder="1" applyAlignment="1">
      <alignment horizontal="center" vertical="center" wrapText="1"/>
    </xf>
    <xf numFmtId="0" fontId="2" fillId="0" borderId="10" xfId="10" applyFont="1" applyFill="1" applyBorder="1" applyAlignment="1">
      <alignment horizontal="center"/>
    </xf>
    <xf numFmtId="0" fontId="19" fillId="0" borderId="5" xfId="10" applyFont="1" applyBorder="1" applyAlignment="1">
      <alignment horizontal="center" vertical="center" wrapText="1"/>
    </xf>
    <xf numFmtId="0" fontId="19" fillId="0" borderId="6" xfId="10" applyFont="1" applyBorder="1" applyAlignment="1">
      <alignment horizontal="center" vertical="center" wrapText="1"/>
    </xf>
    <xf numFmtId="3" fontId="6" fillId="7" borderId="5" xfId="11" applyNumberFormat="1" applyFont="1" applyFill="1" applyBorder="1" applyAlignment="1">
      <alignment horizontal="center"/>
    </xf>
    <xf numFmtId="3" fontId="6" fillId="7" borderId="6" xfId="11" applyNumberFormat="1" applyFont="1" applyFill="1" applyBorder="1" applyAlignment="1">
      <alignment horizontal="center"/>
    </xf>
    <xf numFmtId="3" fontId="6" fillId="7" borderId="5" xfId="11" applyNumberFormat="1" applyFont="1" applyFill="1" applyBorder="1" applyAlignment="1">
      <alignment horizontal="right"/>
    </xf>
    <xf numFmtId="3" fontId="6" fillId="7" borderId="6" xfId="11" applyNumberFormat="1" applyFont="1" applyFill="1" applyBorder="1" applyAlignment="1">
      <alignment horizontal="right"/>
    </xf>
    <xf numFmtId="3" fontId="2" fillId="7" borderId="5" xfId="10" applyNumberFormat="1" applyFont="1" applyFill="1" applyBorder="1" applyAlignment="1">
      <alignment horizontal="right"/>
    </xf>
    <xf numFmtId="3" fontId="22" fillId="7" borderId="5" xfId="12" applyNumberFormat="1" applyFont="1" applyFill="1" applyBorder="1" applyAlignment="1">
      <alignment horizontal="right"/>
    </xf>
    <xf numFmtId="3" fontId="22" fillId="7" borderId="6" xfId="12" applyNumberFormat="1" applyFont="1" applyFill="1" applyBorder="1" applyAlignment="1">
      <alignment horizontal="right"/>
    </xf>
    <xf numFmtId="3" fontId="21" fillId="7" borderId="5" xfId="11" applyNumberFormat="1" applyFont="1" applyFill="1" applyBorder="1" applyAlignment="1">
      <alignment horizontal="center"/>
    </xf>
    <xf numFmtId="3" fontId="21" fillId="7" borderId="6" xfId="11" applyNumberFormat="1" applyFont="1" applyFill="1" applyBorder="1" applyAlignment="1">
      <alignment horizontal="center"/>
    </xf>
    <xf numFmtId="3" fontId="2" fillId="7" borderId="6" xfId="10" applyNumberFormat="1" applyFont="1" applyFill="1" applyBorder="1" applyAlignment="1">
      <alignment horizontal="right"/>
    </xf>
    <xf numFmtId="0" fontId="2" fillId="7" borderId="0" xfId="11" applyFont="1" applyFill="1" applyBorder="1" applyAlignment="1">
      <alignment horizontal="left"/>
    </xf>
    <xf numFmtId="3" fontId="6" fillId="7" borderId="0" xfId="11" applyNumberFormat="1" applyFont="1" applyFill="1" applyBorder="1" applyAlignment="1">
      <alignment horizontal="center"/>
    </xf>
    <xf numFmtId="0" fontId="19" fillId="0" borderId="0" xfId="10" applyFont="1" applyBorder="1"/>
    <xf numFmtId="0" fontId="2" fillId="7" borderId="0" xfId="10" applyFont="1" applyFill="1" applyBorder="1"/>
    <xf numFmtId="0" fontId="2" fillId="7" borderId="0" xfId="10" applyFont="1" applyFill="1"/>
    <xf numFmtId="0" fontId="2" fillId="0" borderId="0" xfId="10" applyFont="1"/>
    <xf numFmtId="0" fontId="2" fillId="0" borderId="0" xfId="10" applyFont="1" applyBorder="1"/>
    <xf numFmtId="168" fontId="7" fillId="3" borderId="6" xfId="0" applyNumberFormat="1" applyFont="1" applyFill="1" applyBorder="1" applyAlignment="1">
      <alignment vertical="center"/>
    </xf>
    <xf numFmtId="168" fontId="12" fillId="3" borderId="44" xfId="0" applyNumberFormat="1" applyFont="1" applyFill="1" applyBorder="1" applyAlignment="1">
      <alignment vertical="center" wrapText="1"/>
    </xf>
    <xf numFmtId="166" fontId="4" fillId="3" borderId="0" xfId="1" applyNumberFormat="1" applyFont="1" applyFill="1" applyBorder="1" applyAlignment="1">
      <alignment horizontal="right" vertical="center" wrapText="1"/>
    </xf>
    <xf numFmtId="165" fontId="2" fillId="3" borderId="0" xfId="1" applyNumberFormat="1" applyFont="1" applyFill="1" applyBorder="1" applyAlignment="1">
      <alignment horizontal="right" vertical="center" wrapText="1"/>
    </xf>
    <xf numFmtId="165" fontId="9" fillId="3" borderId="0" xfId="0" applyNumberFormat="1" applyFont="1" applyFill="1" applyAlignment="1">
      <alignment horizontal="right" vertical="center"/>
    </xf>
    <xf numFmtId="0" fontId="4" fillId="4" borderId="50" xfId="0" applyFont="1" applyFill="1" applyBorder="1" applyAlignment="1">
      <alignment horizontal="centerContinuous" vertical="center" wrapText="1"/>
    </xf>
    <xf numFmtId="0" fontId="4" fillId="4" borderId="13" xfId="0" applyFont="1" applyFill="1" applyBorder="1" applyAlignment="1">
      <alignment horizontal="centerContinuous" vertical="center" wrapText="1"/>
    </xf>
    <xf numFmtId="178" fontId="0" fillId="0" borderId="0" xfId="1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0" fontId="2" fillId="3" borderId="0" xfId="2" applyFont="1" applyFill="1" applyBorder="1" applyAlignment="1">
      <alignment horizontal="justify" wrapText="1"/>
    </xf>
    <xf numFmtId="167" fontId="8" fillId="0" borderId="0" xfId="1" applyNumberFormat="1" applyFont="1" applyFill="1" applyBorder="1" applyAlignment="1">
      <alignment vertical="center"/>
    </xf>
    <xf numFmtId="167" fontId="0" fillId="0" borderId="0" xfId="0" applyNumberFormat="1" applyFill="1" applyAlignment="1">
      <alignment vertical="center"/>
    </xf>
    <xf numFmtId="167" fontId="0" fillId="0" borderId="0" xfId="0" applyNumberFormat="1" applyFill="1" applyBorder="1" applyAlignment="1">
      <alignment vertical="center"/>
    </xf>
    <xf numFmtId="1" fontId="10" fillId="4" borderId="23" xfId="0" applyNumberFormat="1" applyFont="1" applyFill="1" applyBorder="1" applyAlignment="1">
      <alignment horizontal="center"/>
    </xf>
    <xf numFmtId="0" fontId="2" fillId="3" borderId="0" xfId="2" applyFont="1" applyFill="1" applyBorder="1" applyAlignment="1">
      <alignment horizontal="left" vertical="center"/>
    </xf>
    <xf numFmtId="0" fontId="2" fillId="3" borderId="0" xfId="2" applyFont="1" applyFill="1" applyBorder="1" applyAlignment="1">
      <alignment horizontal="justify" wrapText="1"/>
    </xf>
    <xf numFmtId="0" fontId="2" fillId="3" borderId="0" xfId="2" applyFont="1" applyFill="1" applyBorder="1" applyAlignment="1">
      <alignment horizontal="justify" vertical="justify" wrapText="1"/>
    </xf>
    <xf numFmtId="0" fontId="9" fillId="3" borderId="0" xfId="0" applyFont="1" applyFill="1" applyAlignment="1"/>
    <xf numFmtId="0" fontId="2" fillId="3" borderId="0" xfId="0" applyFont="1" applyFill="1" applyBorder="1" applyAlignment="1">
      <alignment horizontal="left" wrapText="1" readingOrder="1"/>
    </xf>
    <xf numFmtId="0" fontId="2" fillId="3" borderId="0" xfId="2" applyFont="1" applyFill="1" applyBorder="1" applyAlignment="1">
      <alignment vertical="justify"/>
    </xf>
    <xf numFmtId="0" fontId="2" fillId="3" borderId="0" xfId="2" applyFont="1" applyFill="1" applyBorder="1" applyAlignment="1">
      <alignment vertical="center"/>
    </xf>
    <xf numFmtId="0" fontId="10" fillId="4" borderId="13" xfId="0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/>
    </xf>
    <xf numFmtId="0" fontId="4" fillId="11" borderId="35" xfId="0" applyFont="1" applyFill="1" applyBorder="1" applyAlignment="1">
      <alignment horizontal="center" vertical="center"/>
    </xf>
    <xf numFmtId="0" fontId="4" fillId="11" borderId="38" xfId="0" applyFont="1" applyFill="1" applyBorder="1" applyAlignment="1">
      <alignment horizontal="center" vertical="center"/>
    </xf>
    <xf numFmtId="1" fontId="10" fillId="12" borderId="13" xfId="0" applyNumberFormat="1" applyFont="1" applyFill="1" applyBorder="1" applyAlignment="1">
      <alignment horizontal="center" vertical="center" wrapText="1"/>
    </xf>
    <xf numFmtId="1" fontId="10" fillId="12" borderId="20" xfId="0" applyNumberFormat="1" applyFont="1" applyFill="1" applyBorder="1" applyAlignment="1">
      <alignment horizontal="center" vertical="center" wrapText="1"/>
    </xf>
    <xf numFmtId="1" fontId="10" fillId="6" borderId="13" xfId="0" applyNumberFormat="1" applyFont="1" applyFill="1" applyBorder="1" applyAlignment="1">
      <alignment horizontal="center" vertical="center" wrapText="1"/>
    </xf>
    <xf numFmtId="1" fontId="10" fillId="6" borderId="20" xfId="0" applyNumberFormat="1" applyFont="1" applyFill="1" applyBorder="1" applyAlignment="1">
      <alignment horizontal="center" vertical="center" wrapText="1"/>
    </xf>
    <xf numFmtId="1" fontId="10" fillId="10" borderId="13" xfId="0" applyNumberFormat="1" applyFont="1" applyFill="1" applyBorder="1" applyAlignment="1">
      <alignment horizontal="center" vertical="center" wrapText="1"/>
    </xf>
    <xf numFmtId="1" fontId="10" fillId="10" borderId="20" xfId="0" applyNumberFormat="1" applyFont="1" applyFill="1" applyBorder="1" applyAlignment="1">
      <alignment horizontal="center" vertical="center" wrapText="1"/>
    </xf>
    <xf numFmtId="1" fontId="10" fillId="9" borderId="13" xfId="0" applyNumberFormat="1" applyFont="1" applyFill="1" applyBorder="1" applyAlignment="1">
      <alignment horizontal="center" vertical="center" wrapText="1"/>
    </xf>
    <xf numFmtId="1" fontId="10" fillId="9" borderId="2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" fontId="10" fillId="4" borderId="23" xfId="0" applyNumberFormat="1" applyFont="1" applyFill="1" applyBorder="1" applyAlignment="1">
      <alignment horizontal="center" vertical="center" wrapText="1"/>
    </xf>
    <xf numFmtId="1" fontId="10" fillId="4" borderId="18" xfId="0" applyNumberFormat="1" applyFont="1" applyFill="1" applyBorder="1" applyAlignment="1">
      <alignment horizontal="center" vertical="center" wrapText="1"/>
    </xf>
    <xf numFmtId="1" fontId="10" fillId="4" borderId="13" xfId="0" applyNumberFormat="1" applyFont="1" applyFill="1" applyBorder="1" applyAlignment="1">
      <alignment horizontal="center" vertical="center" wrapText="1"/>
    </xf>
    <xf numFmtId="1" fontId="10" fillId="4" borderId="2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11" borderId="13" xfId="0" applyFont="1" applyFill="1" applyBorder="1" applyAlignment="1">
      <alignment horizontal="center"/>
    </xf>
    <xf numFmtId="0" fontId="4" fillId="11" borderId="35" xfId="0" applyFont="1" applyFill="1" applyBorder="1" applyAlignment="1">
      <alignment horizontal="center"/>
    </xf>
    <xf numFmtId="0" fontId="4" fillId="11" borderId="38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1" fontId="10" fillId="4" borderId="35" xfId="0" applyNumberFormat="1" applyFont="1" applyFill="1" applyBorder="1" applyAlignment="1">
      <alignment horizontal="center" vertical="center" wrapText="1"/>
    </xf>
    <xf numFmtId="1" fontId="10" fillId="4" borderId="38" xfId="0" applyNumberFormat="1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/>
    </xf>
    <xf numFmtId="0" fontId="13" fillId="3" borderId="29" xfId="0" applyFont="1" applyFill="1" applyBorder="1" applyAlignment="1">
      <alignment horizontal="center"/>
    </xf>
    <xf numFmtId="0" fontId="10" fillId="3" borderId="0" xfId="0" applyFont="1" applyFill="1" applyAlignment="1">
      <alignment horizontal="center" vertical="center" wrapText="1"/>
    </xf>
    <xf numFmtId="0" fontId="10" fillId="4" borderId="45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horizontal="left" vertical="center"/>
    </xf>
    <xf numFmtId="0" fontId="4" fillId="3" borderId="11" xfId="5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horizontal="left" vertical="justify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horizontal="justify" vertical="justify" wrapText="1"/>
    </xf>
    <xf numFmtId="0" fontId="2" fillId="3" borderId="0" xfId="2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horizontal="justify" vertical="top"/>
    </xf>
    <xf numFmtId="0" fontId="9" fillId="3" borderId="0" xfId="0" applyFont="1" applyFill="1" applyAlignment="1">
      <alignment vertical="top"/>
    </xf>
    <xf numFmtId="0" fontId="10" fillId="3" borderId="11" xfId="0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horizontal="left" vertical="center" wrapText="1"/>
    </xf>
    <xf numFmtId="0" fontId="2" fillId="3" borderId="0" xfId="2" applyFont="1" applyFill="1" applyBorder="1" applyAlignment="1">
      <alignment horizontal="justify" vertical="center" wrapText="1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/>
    <xf numFmtId="0" fontId="2" fillId="3" borderId="0" xfId="2" applyFont="1" applyFill="1" applyBorder="1" applyAlignment="1">
      <alignment horizontal="justify" wrapText="1"/>
    </xf>
    <xf numFmtId="0" fontId="2" fillId="3" borderId="0" xfId="0" applyFont="1" applyFill="1" applyBorder="1" applyAlignment="1">
      <alignment horizontal="left" wrapText="1" readingOrder="1"/>
    </xf>
    <xf numFmtId="0" fontId="10" fillId="3" borderId="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9" fillId="0" borderId="48" xfId="10" applyFont="1" applyBorder="1" applyAlignment="1">
      <alignment horizontal="center" vertical="center" wrapText="1"/>
    </xf>
    <xf numFmtId="0" fontId="19" fillId="0" borderId="12" xfId="10" applyFont="1" applyBorder="1" applyAlignment="1">
      <alignment horizontal="center" vertical="center" wrapText="1"/>
    </xf>
    <xf numFmtId="0" fontId="6" fillId="0" borderId="13" xfId="10" applyFont="1" applyBorder="1" applyAlignment="1">
      <alignment horizontal="center" vertical="center" wrapText="1"/>
    </xf>
    <xf numFmtId="0" fontId="6" fillId="0" borderId="47" xfId="10" applyFont="1" applyBorder="1" applyAlignment="1">
      <alignment horizontal="center" vertical="center" wrapText="1"/>
    </xf>
    <xf numFmtId="0" fontId="6" fillId="0" borderId="0" xfId="10" applyFont="1" applyBorder="1" applyAlignment="1">
      <alignment horizontal="center"/>
    </xf>
    <xf numFmtId="0" fontId="6" fillId="0" borderId="46" xfId="10" applyFont="1" applyBorder="1" applyAlignment="1">
      <alignment horizontal="center" vertical="center" wrapText="1"/>
    </xf>
    <xf numFmtId="0" fontId="6" fillId="0" borderId="10" xfId="10" applyFont="1" applyBorder="1" applyAlignment="1">
      <alignment horizontal="center" vertical="center" wrapText="1"/>
    </xf>
    <xf numFmtId="0" fontId="6" fillId="0" borderId="40" xfId="10" applyFont="1" applyBorder="1" applyAlignment="1">
      <alignment horizontal="center" vertical="center" wrapText="1"/>
    </xf>
    <xf numFmtId="0" fontId="19" fillId="0" borderId="13" xfId="10" applyBorder="1" applyAlignment="1">
      <alignment horizontal="center" vertical="center" wrapText="1"/>
    </xf>
    <xf numFmtId="0" fontId="19" fillId="0" borderId="47" xfId="10" applyBorder="1" applyAlignment="1">
      <alignment horizontal="center" vertical="center" wrapText="1"/>
    </xf>
    <xf numFmtId="0" fontId="19" fillId="0" borderId="44" xfId="10" applyFont="1" applyBorder="1" applyAlignment="1">
      <alignment horizontal="center" vertical="center" wrapText="1"/>
    </xf>
    <xf numFmtId="0" fontId="19" fillId="0" borderId="6" xfId="10" applyFont="1" applyBorder="1" applyAlignment="1">
      <alignment horizontal="center" vertical="center" wrapText="1"/>
    </xf>
    <xf numFmtId="0" fontId="19" fillId="0" borderId="39" xfId="10" applyFont="1" applyBorder="1" applyAlignment="1">
      <alignment horizontal="center" vertical="center" wrapText="1"/>
    </xf>
    <xf numFmtId="0" fontId="6" fillId="0" borderId="49" xfId="10" applyFont="1" applyBorder="1" applyAlignment="1">
      <alignment horizontal="center" vertical="center" wrapText="1"/>
    </xf>
    <xf numFmtId="0" fontId="2" fillId="0" borderId="48" xfId="10" applyFont="1" applyBorder="1" applyAlignment="1">
      <alignment horizontal="center" vertical="center" wrapText="1"/>
    </xf>
  </cellXfs>
  <cellStyles count="14">
    <cellStyle name="Hipervínculo" xfId="6" builtinId="8"/>
    <cellStyle name="Millares" xfId="1" builtinId="3"/>
    <cellStyle name="Millares 2" xfId="4"/>
    <cellStyle name="Millares 2 2" xfId="8"/>
    <cellStyle name="Millares 3" xfId="13"/>
    <cellStyle name="Millares 5 3" xfId="9"/>
    <cellStyle name="Normal" xfId="0" builtinId="0"/>
    <cellStyle name="Normal 2" xfId="2"/>
    <cellStyle name="Normal 3" xfId="10"/>
    <cellStyle name="Normal 5 3" xfId="3"/>
    <cellStyle name="Normal 7" xfId="7"/>
    <cellStyle name="Normal_Cuadro 3 Pmá" xfId="5"/>
    <cellStyle name="Normal_ESTRCTURA2000-2030redondeadaaceroJULIO2012" xfId="12"/>
    <cellStyle name="Normal_proytotal" xfId="1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uadro 8-Chiriqu&#237;'!A1"/><Relationship Id="rId13" Type="http://schemas.openxmlformats.org/officeDocument/2006/relationships/hyperlink" Target="#'Cuadro 13-Pan_Oeste'!A1"/><Relationship Id="rId18" Type="http://schemas.openxmlformats.org/officeDocument/2006/relationships/hyperlink" Target="#'Cuadro 18  2021'!A1"/><Relationship Id="rId26" Type="http://schemas.openxmlformats.org/officeDocument/2006/relationships/hyperlink" Target="#'Cuadro 26-Panam&#225;'!A1"/><Relationship Id="rId3" Type="http://schemas.openxmlformats.org/officeDocument/2006/relationships/hyperlink" Target="#'Cuadro 3'!A1"/><Relationship Id="rId21" Type="http://schemas.openxmlformats.org/officeDocument/2006/relationships/hyperlink" Target="#'Cuadro 21-Col&#243;n'!A1"/><Relationship Id="rId7" Type="http://schemas.openxmlformats.org/officeDocument/2006/relationships/hyperlink" Target="#'Cuadro 7-Col&#243;n'!A1"/><Relationship Id="rId12" Type="http://schemas.openxmlformats.org/officeDocument/2006/relationships/hyperlink" Target="#'Cuadro 12-Panam&#225;'!A1"/><Relationship Id="rId17" Type="http://schemas.openxmlformats.org/officeDocument/2006/relationships/hyperlink" Target="#'Cuadro 17  2020'!A1"/><Relationship Id="rId25" Type="http://schemas.openxmlformats.org/officeDocument/2006/relationships/hyperlink" Target="#'Cuadro 25-L.Santos'!A1"/><Relationship Id="rId2" Type="http://schemas.openxmlformats.org/officeDocument/2006/relationships/hyperlink" Target="#'Cuadro 2'!A1"/><Relationship Id="rId16" Type="http://schemas.openxmlformats.org/officeDocument/2006/relationships/hyperlink" Target="#'Cuadro 16  2019'!A1"/><Relationship Id="rId20" Type="http://schemas.openxmlformats.org/officeDocument/2006/relationships/hyperlink" Target="#'Cuadro 20-Cocl&#233; '!A1"/><Relationship Id="rId29" Type="http://schemas.openxmlformats.org/officeDocument/2006/relationships/hyperlink" Target="#'Cuadro 29-PIB-Corriente 18-21'!A1"/><Relationship Id="rId1" Type="http://schemas.openxmlformats.org/officeDocument/2006/relationships/hyperlink" Target="#'Cuadro 1'!A1"/><Relationship Id="rId6" Type="http://schemas.openxmlformats.org/officeDocument/2006/relationships/hyperlink" Target="#'Cuadro 6-Cocl&#233;'!A1"/><Relationship Id="rId11" Type="http://schemas.openxmlformats.org/officeDocument/2006/relationships/hyperlink" Target="#'Cuadro 11-L.Santos'!A1"/><Relationship Id="rId24" Type="http://schemas.openxmlformats.org/officeDocument/2006/relationships/hyperlink" Target="#'Cuadro 24-Herrera'!A1"/><Relationship Id="rId32" Type="http://schemas.openxmlformats.org/officeDocument/2006/relationships/hyperlink" Target="#'Cuadro 32-Per c&#225;pita-Corr-18-21'!A1"/><Relationship Id="rId5" Type="http://schemas.openxmlformats.org/officeDocument/2006/relationships/hyperlink" Target="#'Cuadro 5-Bocas'!A1"/><Relationship Id="rId15" Type="http://schemas.openxmlformats.org/officeDocument/2006/relationships/hyperlink" Target="#'Cuadro 15  2018'!A1"/><Relationship Id="rId23" Type="http://schemas.openxmlformats.org/officeDocument/2006/relationships/hyperlink" Target="#'Cuadro 23-Dari&#233;n'!A1"/><Relationship Id="rId28" Type="http://schemas.openxmlformats.org/officeDocument/2006/relationships/hyperlink" Target="#'Cuadro 28-Veraguas'!A1"/><Relationship Id="rId10" Type="http://schemas.openxmlformats.org/officeDocument/2006/relationships/hyperlink" Target="#'Cuadro 10-Herrera'!A1"/><Relationship Id="rId19" Type="http://schemas.openxmlformats.org/officeDocument/2006/relationships/hyperlink" Target="#'Cuadro 19-Bocas'!A1"/><Relationship Id="rId31" Type="http://schemas.openxmlformats.org/officeDocument/2006/relationships/hyperlink" Target="#'Cuadro 31-Variaci&#243;n-Corr-18-21'!A1"/><Relationship Id="rId4" Type="http://schemas.openxmlformats.org/officeDocument/2006/relationships/hyperlink" Target="#'Cuadro 4 Per c&#225;pita'!A1"/><Relationship Id="rId9" Type="http://schemas.openxmlformats.org/officeDocument/2006/relationships/hyperlink" Target="#'Cuadro 9-Dari&#233;n'!A1"/><Relationship Id="rId14" Type="http://schemas.openxmlformats.org/officeDocument/2006/relationships/hyperlink" Target="#'Cuadro 14-Veraguas'!A1"/><Relationship Id="rId22" Type="http://schemas.openxmlformats.org/officeDocument/2006/relationships/hyperlink" Target="#'Cuadro 22-Chiriqu&#237;'!A1"/><Relationship Id="rId27" Type="http://schemas.openxmlformats.org/officeDocument/2006/relationships/hyperlink" Target="#'Cuadro 27-Pan_Oeste'!A1"/><Relationship Id="rId30" Type="http://schemas.openxmlformats.org/officeDocument/2006/relationships/hyperlink" Target="#'Cuadro 30-Comp-Corr-18-21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246626</xdr:colOff>
      <xdr:row>10</xdr:row>
      <xdr:rowOff>126545</xdr:rowOff>
    </xdr:from>
    <xdr:to>
      <xdr:col>1</xdr:col>
      <xdr:colOff>1038626</xdr:colOff>
      <xdr:row>11</xdr:row>
      <xdr:rowOff>59869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>
          <a:spLocks/>
        </xdr:cNvSpPr>
      </xdr:nvSpPr>
      <xdr:spPr>
        <a:xfrm>
          <a:off x="475226" y="3345995"/>
          <a:ext cx="792000" cy="323849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</a:t>
          </a:r>
        </a:p>
      </xdr:txBody>
    </xdr:sp>
    <xdr:clientData/>
  </xdr:twoCellAnchor>
  <xdr:twoCellAnchor editAs="absolute">
    <xdr:from>
      <xdr:col>1</xdr:col>
      <xdr:colOff>246627</xdr:colOff>
      <xdr:row>11</xdr:row>
      <xdr:rowOff>157500</xdr:rowOff>
    </xdr:from>
    <xdr:to>
      <xdr:col>1</xdr:col>
      <xdr:colOff>1038627</xdr:colOff>
      <xdr:row>12</xdr:row>
      <xdr:rowOff>90825</xdr:rowOff>
    </xdr:to>
    <xdr:sp macro="" textlink="">
      <xdr:nvSpPr>
        <xdr:cNvPr id="4" name="Rectángulo redondeado 3">
          <a:hlinkClick xmlns:r="http://schemas.openxmlformats.org/officeDocument/2006/relationships" r:id="rId2"/>
        </xdr:cNvPr>
        <xdr:cNvSpPr>
          <a:spLocks/>
        </xdr:cNvSpPr>
      </xdr:nvSpPr>
      <xdr:spPr>
        <a:xfrm>
          <a:off x="475227" y="3767475"/>
          <a:ext cx="792000" cy="323850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2</a:t>
          </a:r>
        </a:p>
      </xdr:txBody>
    </xdr:sp>
    <xdr:clientData/>
  </xdr:twoCellAnchor>
  <xdr:twoCellAnchor>
    <xdr:from>
      <xdr:col>1</xdr:col>
      <xdr:colOff>246627</xdr:colOff>
      <xdr:row>12</xdr:row>
      <xdr:rowOff>180633</xdr:rowOff>
    </xdr:from>
    <xdr:to>
      <xdr:col>1</xdr:col>
      <xdr:colOff>1038627</xdr:colOff>
      <xdr:row>13</xdr:row>
      <xdr:rowOff>104433</xdr:rowOff>
    </xdr:to>
    <xdr:sp macro="" textlink="">
      <xdr:nvSpPr>
        <xdr:cNvPr id="5" name="Rectángulo redondeado 4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475227" y="4181133"/>
          <a:ext cx="792000" cy="323850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3</a:t>
          </a:r>
        </a:p>
      </xdr:txBody>
    </xdr:sp>
    <xdr:clientData/>
  </xdr:twoCellAnchor>
  <xdr:twoCellAnchor>
    <xdr:from>
      <xdr:col>1</xdr:col>
      <xdr:colOff>258533</xdr:colOff>
      <xdr:row>13</xdr:row>
      <xdr:rowOff>191860</xdr:rowOff>
    </xdr:from>
    <xdr:to>
      <xdr:col>1</xdr:col>
      <xdr:colOff>1050533</xdr:colOff>
      <xdr:row>14</xdr:row>
      <xdr:rowOff>115660</xdr:rowOff>
    </xdr:to>
    <xdr:sp macro="" textlink="">
      <xdr:nvSpPr>
        <xdr:cNvPr id="6" name="Rectángulo redondeado 5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487133" y="4592410"/>
          <a:ext cx="792000" cy="323850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4</a:t>
          </a:r>
        </a:p>
      </xdr:txBody>
    </xdr:sp>
    <xdr:clientData/>
  </xdr:twoCellAnchor>
  <xdr:twoCellAnchor editAs="absolute">
    <xdr:from>
      <xdr:col>1</xdr:col>
      <xdr:colOff>264317</xdr:colOff>
      <xdr:row>15</xdr:row>
      <xdr:rowOff>96948</xdr:rowOff>
    </xdr:from>
    <xdr:to>
      <xdr:col>1</xdr:col>
      <xdr:colOff>1056317</xdr:colOff>
      <xdr:row>16</xdr:row>
      <xdr:rowOff>20746</xdr:rowOff>
    </xdr:to>
    <xdr:sp macro="" textlink="">
      <xdr:nvSpPr>
        <xdr:cNvPr id="7" name="Rectángulo redondeado 6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492917" y="5297598"/>
          <a:ext cx="792000" cy="323848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5</a:t>
          </a:r>
        </a:p>
      </xdr:txBody>
    </xdr:sp>
    <xdr:clientData/>
  </xdr:twoCellAnchor>
  <xdr:twoCellAnchor editAs="absolute">
    <xdr:from>
      <xdr:col>1</xdr:col>
      <xdr:colOff>252411</xdr:colOff>
      <xdr:row>16</xdr:row>
      <xdr:rowOff>115995</xdr:rowOff>
    </xdr:from>
    <xdr:to>
      <xdr:col>1</xdr:col>
      <xdr:colOff>1044411</xdr:colOff>
      <xdr:row>17</xdr:row>
      <xdr:rowOff>39797</xdr:rowOff>
    </xdr:to>
    <xdr:sp macro="" textlink="">
      <xdr:nvSpPr>
        <xdr:cNvPr id="8" name="Rectángulo redondeado 7">
          <a:hlinkClick xmlns:r="http://schemas.openxmlformats.org/officeDocument/2006/relationships" r:id="rId6"/>
        </xdr:cNvPr>
        <xdr:cNvSpPr>
          <a:spLocks/>
        </xdr:cNvSpPr>
      </xdr:nvSpPr>
      <xdr:spPr>
        <a:xfrm>
          <a:off x="481011" y="5716695"/>
          <a:ext cx="792000" cy="32385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6</a:t>
          </a:r>
        </a:p>
      </xdr:txBody>
    </xdr:sp>
    <xdr:clientData/>
  </xdr:twoCellAnchor>
  <xdr:twoCellAnchor editAs="absolute">
    <xdr:from>
      <xdr:col>1</xdr:col>
      <xdr:colOff>264318</xdr:colOff>
      <xdr:row>17</xdr:row>
      <xdr:rowOff>123144</xdr:rowOff>
    </xdr:from>
    <xdr:to>
      <xdr:col>1</xdr:col>
      <xdr:colOff>1056318</xdr:colOff>
      <xdr:row>18</xdr:row>
      <xdr:rowOff>46943</xdr:rowOff>
    </xdr:to>
    <xdr:sp macro="" textlink="">
      <xdr:nvSpPr>
        <xdr:cNvPr id="9" name="Rectángulo redondeado 8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492918" y="6123894"/>
          <a:ext cx="792000" cy="323849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7</a:t>
          </a:r>
        </a:p>
      </xdr:txBody>
    </xdr:sp>
    <xdr:clientData/>
  </xdr:twoCellAnchor>
  <xdr:twoCellAnchor editAs="absolute">
    <xdr:from>
      <xdr:col>1</xdr:col>
      <xdr:colOff>264318</xdr:colOff>
      <xdr:row>18</xdr:row>
      <xdr:rowOff>130286</xdr:rowOff>
    </xdr:from>
    <xdr:to>
      <xdr:col>1</xdr:col>
      <xdr:colOff>1056318</xdr:colOff>
      <xdr:row>19</xdr:row>
      <xdr:rowOff>54087</xdr:rowOff>
    </xdr:to>
    <xdr:sp macro="" textlink="">
      <xdr:nvSpPr>
        <xdr:cNvPr id="10" name="Rectángulo redondeado 9">
          <a:hlinkClick xmlns:r="http://schemas.openxmlformats.org/officeDocument/2006/relationships" r:id="rId8"/>
        </xdr:cNvPr>
        <xdr:cNvSpPr>
          <a:spLocks/>
        </xdr:cNvSpPr>
      </xdr:nvSpPr>
      <xdr:spPr>
        <a:xfrm>
          <a:off x="492918" y="6531086"/>
          <a:ext cx="792000" cy="323851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8</a:t>
          </a:r>
        </a:p>
      </xdr:txBody>
    </xdr:sp>
    <xdr:clientData/>
  </xdr:twoCellAnchor>
  <xdr:twoCellAnchor editAs="absolute">
    <xdr:from>
      <xdr:col>1</xdr:col>
      <xdr:colOff>278605</xdr:colOff>
      <xdr:row>19</xdr:row>
      <xdr:rowOff>149336</xdr:rowOff>
    </xdr:from>
    <xdr:to>
      <xdr:col>1</xdr:col>
      <xdr:colOff>1070605</xdr:colOff>
      <xdr:row>20</xdr:row>
      <xdr:rowOff>73135</xdr:rowOff>
    </xdr:to>
    <xdr:sp macro="" textlink="">
      <xdr:nvSpPr>
        <xdr:cNvPr id="11" name="Rectángulo redondeado 10">
          <a:hlinkClick xmlns:r="http://schemas.openxmlformats.org/officeDocument/2006/relationships" r:id="rId9"/>
        </xdr:cNvPr>
        <xdr:cNvSpPr>
          <a:spLocks/>
        </xdr:cNvSpPr>
      </xdr:nvSpPr>
      <xdr:spPr>
        <a:xfrm>
          <a:off x="507205" y="6950186"/>
          <a:ext cx="792000" cy="323849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9</a:t>
          </a:r>
        </a:p>
      </xdr:txBody>
    </xdr:sp>
    <xdr:clientData/>
  </xdr:twoCellAnchor>
  <xdr:twoCellAnchor editAs="absolute">
    <xdr:from>
      <xdr:col>1</xdr:col>
      <xdr:colOff>288130</xdr:colOff>
      <xdr:row>20</xdr:row>
      <xdr:rowOff>156478</xdr:rowOff>
    </xdr:from>
    <xdr:to>
      <xdr:col>1</xdr:col>
      <xdr:colOff>1080130</xdr:colOff>
      <xdr:row>21</xdr:row>
      <xdr:rowOff>80279</xdr:rowOff>
    </xdr:to>
    <xdr:sp macro="" textlink="">
      <xdr:nvSpPr>
        <xdr:cNvPr id="12" name="Rectángulo redondeado 11">
          <a:hlinkClick xmlns:r="http://schemas.openxmlformats.org/officeDocument/2006/relationships" r:id="rId10"/>
        </xdr:cNvPr>
        <xdr:cNvSpPr>
          <a:spLocks/>
        </xdr:cNvSpPr>
      </xdr:nvSpPr>
      <xdr:spPr>
        <a:xfrm>
          <a:off x="516730" y="7357378"/>
          <a:ext cx="792000" cy="323851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10</a:t>
          </a:r>
        </a:p>
      </xdr:txBody>
    </xdr:sp>
    <xdr:clientData/>
  </xdr:twoCellAnchor>
  <xdr:twoCellAnchor editAs="absolute">
    <xdr:from>
      <xdr:col>1</xdr:col>
      <xdr:colOff>288131</xdr:colOff>
      <xdr:row>21</xdr:row>
      <xdr:rowOff>163621</xdr:rowOff>
    </xdr:from>
    <xdr:to>
      <xdr:col>1</xdr:col>
      <xdr:colOff>1080131</xdr:colOff>
      <xdr:row>22</xdr:row>
      <xdr:rowOff>87420</xdr:rowOff>
    </xdr:to>
    <xdr:sp macro="" textlink="">
      <xdr:nvSpPr>
        <xdr:cNvPr id="13" name="Rectángulo redondeado 12">
          <a:hlinkClick xmlns:r="http://schemas.openxmlformats.org/officeDocument/2006/relationships" r:id="rId11"/>
        </xdr:cNvPr>
        <xdr:cNvSpPr>
          <a:spLocks/>
        </xdr:cNvSpPr>
      </xdr:nvSpPr>
      <xdr:spPr>
        <a:xfrm>
          <a:off x="516731" y="7764571"/>
          <a:ext cx="792000" cy="323849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11</a:t>
          </a:r>
        </a:p>
      </xdr:txBody>
    </xdr:sp>
    <xdr:clientData/>
  </xdr:twoCellAnchor>
  <xdr:twoCellAnchor editAs="absolute">
    <xdr:from>
      <xdr:col>1</xdr:col>
      <xdr:colOff>276224</xdr:colOff>
      <xdr:row>22</xdr:row>
      <xdr:rowOff>146954</xdr:rowOff>
    </xdr:from>
    <xdr:to>
      <xdr:col>1</xdr:col>
      <xdr:colOff>1068224</xdr:colOff>
      <xdr:row>23</xdr:row>
      <xdr:rowOff>70754</xdr:rowOff>
    </xdr:to>
    <xdr:sp macro="" textlink="">
      <xdr:nvSpPr>
        <xdr:cNvPr id="14" name="Rectángulo redondeado 13">
          <a:hlinkClick xmlns:r="http://schemas.openxmlformats.org/officeDocument/2006/relationships" r:id="rId12"/>
        </xdr:cNvPr>
        <xdr:cNvSpPr>
          <a:spLocks/>
        </xdr:cNvSpPr>
      </xdr:nvSpPr>
      <xdr:spPr>
        <a:xfrm>
          <a:off x="504824" y="8147954"/>
          <a:ext cx="792000" cy="323850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12</a:t>
          </a:r>
        </a:p>
      </xdr:txBody>
    </xdr:sp>
    <xdr:clientData/>
  </xdr:twoCellAnchor>
  <xdr:twoCellAnchor editAs="absolute">
    <xdr:from>
      <xdr:col>1</xdr:col>
      <xdr:colOff>276223</xdr:colOff>
      <xdr:row>23</xdr:row>
      <xdr:rowOff>177912</xdr:rowOff>
    </xdr:from>
    <xdr:to>
      <xdr:col>1</xdr:col>
      <xdr:colOff>1068223</xdr:colOff>
      <xdr:row>24</xdr:row>
      <xdr:rowOff>101712</xdr:rowOff>
    </xdr:to>
    <xdr:sp macro="" textlink="">
      <xdr:nvSpPr>
        <xdr:cNvPr id="15" name="Rectángulo redondeado 14">
          <a:hlinkClick xmlns:r="http://schemas.openxmlformats.org/officeDocument/2006/relationships" r:id="rId13"/>
        </xdr:cNvPr>
        <xdr:cNvSpPr>
          <a:spLocks/>
        </xdr:cNvSpPr>
      </xdr:nvSpPr>
      <xdr:spPr>
        <a:xfrm>
          <a:off x="504823" y="8578962"/>
          <a:ext cx="792000" cy="323850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13</a:t>
          </a:r>
        </a:p>
      </xdr:txBody>
    </xdr:sp>
    <xdr:clientData/>
  </xdr:twoCellAnchor>
  <xdr:twoCellAnchor editAs="absolute">
    <xdr:from>
      <xdr:col>1</xdr:col>
      <xdr:colOff>290510</xdr:colOff>
      <xdr:row>24</xdr:row>
      <xdr:rowOff>200024</xdr:rowOff>
    </xdr:from>
    <xdr:to>
      <xdr:col>1</xdr:col>
      <xdr:colOff>1081319</xdr:colOff>
      <xdr:row>25</xdr:row>
      <xdr:rowOff>123825</xdr:rowOff>
    </xdr:to>
    <xdr:sp macro="" textlink="">
      <xdr:nvSpPr>
        <xdr:cNvPr id="16" name="Rectángulo redondeado 15">
          <a:hlinkClick xmlns:r="http://schemas.openxmlformats.org/officeDocument/2006/relationships" r:id="rId14"/>
        </xdr:cNvPr>
        <xdr:cNvSpPr>
          <a:spLocks/>
        </xdr:cNvSpPr>
      </xdr:nvSpPr>
      <xdr:spPr>
        <a:xfrm>
          <a:off x="519110" y="9001124"/>
          <a:ext cx="790809" cy="323851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14</a:t>
          </a:r>
        </a:p>
      </xdr:txBody>
    </xdr:sp>
    <xdr:clientData/>
  </xdr:twoCellAnchor>
  <xdr:twoCellAnchor editAs="absolute">
    <xdr:from>
      <xdr:col>1</xdr:col>
      <xdr:colOff>268399</xdr:colOff>
      <xdr:row>26</xdr:row>
      <xdr:rowOff>137432</xdr:rowOff>
    </xdr:from>
    <xdr:to>
      <xdr:col>1</xdr:col>
      <xdr:colOff>1059208</xdr:colOff>
      <xdr:row>27</xdr:row>
      <xdr:rowOff>61233</xdr:rowOff>
    </xdr:to>
    <xdr:sp macro="" textlink="">
      <xdr:nvSpPr>
        <xdr:cNvPr id="17" name="Rectángulo redondeado 16">
          <a:hlinkClick xmlns:r="http://schemas.openxmlformats.org/officeDocument/2006/relationships" r:id="rId15"/>
        </xdr:cNvPr>
        <xdr:cNvSpPr>
          <a:spLocks/>
        </xdr:cNvSpPr>
      </xdr:nvSpPr>
      <xdr:spPr>
        <a:xfrm>
          <a:off x="496999" y="9738632"/>
          <a:ext cx="790809" cy="323851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</a:t>
          </a:r>
          <a:r>
            <a:rPr lang="es-PA" sz="1100">
              <a:solidFill>
                <a:sysClr val="windowText" lastClr="000000"/>
              </a:solidFill>
            </a:rPr>
            <a:t> 15</a:t>
          </a:r>
        </a:p>
      </xdr:txBody>
    </xdr:sp>
    <xdr:clientData/>
  </xdr:twoCellAnchor>
  <xdr:twoCellAnchor editAs="absolute">
    <xdr:from>
      <xdr:col>1</xdr:col>
      <xdr:colOff>280305</xdr:colOff>
      <xdr:row>27</xdr:row>
      <xdr:rowOff>156483</xdr:rowOff>
    </xdr:from>
    <xdr:to>
      <xdr:col>1</xdr:col>
      <xdr:colOff>1071114</xdr:colOff>
      <xdr:row>28</xdr:row>
      <xdr:rowOff>80282</xdr:rowOff>
    </xdr:to>
    <xdr:sp macro="" textlink="">
      <xdr:nvSpPr>
        <xdr:cNvPr id="18" name="Rectángulo redondeado 17">
          <a:hlinkClick xmlns:r="http://schemas.openxmlformats.org/officeDocument/2006/relationships" r:id="rId16"/>
        </xdr:cNvPr>
        <xdr:cNvSpPr>
          <a:spLocks/>
        </xdr:cNvSpPr>
      </xdr:nvSpPr>
      <xdr:spPr>
        <a:xfrm>
          <a:off x="508905" y="10157733"/>
          <a:ext cx="790809" cy="323849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16</a:t>
          </a:r>
        </a:p>
      </xdr:txBody>
    </xdr:sp>
    <xdr:clientData/>
  </xdr:twoCellAnchor>
  <xdr:twoCellAnchor editAs="absolute">
    <xdr:from>
      <xdr:col>1</xdr:col>
      <xdr:colOff>285408</xdr:colOff>
      <xdr:row>28</xdr:row>
      <xdr:rowOff>175532</xdr:rowOff>
    </xdr:from>
    <xdr:to>
      <xdr:col>1</xdr:col>
      <xdr:colOff>1076217</xdr:colOff>
      <xdr:row>29</xdr:row>
      <xdr:rowOff>99333</xdr:rowOff>
    </xdr:to>
    <xdr:sp macro="" textlink="">
      <xdr:nvSpPr>
        <xdr:cNvPr id="19" name="Rectángulo redondeado 18">
          <a:hlinkClick xmlns:r="http://schemas.openxmlformats.org/officeDocument/2006/relationships" r:id="rId17"/>
        </xdr:cNvPr>
        <xdr:cNvSpPr>
          <a:spLocks/>
        </xdr:cNvSpPr>
      </xdr:nvSpPr>
      <xdr:spPr>
        <a:xfrm>
          <a:off x="514008" y="10576832"/>
          <a:ext cx="790809" cy="323851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17</a:t>
          </a:r>
        </a:p>
      </xdr:txBody>
    </xdr:sp>
    <xdr:clientData/>
  </xdr:twoCellAnchor>
  <xdr:twoCellAnchor editAs="absolute">
    <xdr:from>
      <xdr:col>1</xdr:col>
      <xdr:colOff>285750</xdr:colOff>
      <xdr:row>29</xdr:row>
      <xdr:rowOff>190500</xdr:rowOff>
    </xdr:from>
    <xdr:to>
      <xdr:col>1</xdr:col>
      <xdr:colOff>1076559</xdr:colOff>
      <xdr:row>30</xdr:row>
      <xdr:rowOff>114298</xdr:rowOff>
    </xdr:to>
    <xdr:sp macro="" textlink="">
      <xdr:nvSpPr>
        <xdr:cNvPr id="20" name="Rectángulo redondeado 19">
          <a:hlinkClick xmlns:r="http://schemas.openxmlformats.org/officeDocument/2006/relationships" r:id="rId18"/>
        </xdr:cNvPr>
        <xdr:cNvSpPr>
          <a:spLocks/>
        </xdr:cNvSpPr>
      </xdr:nvSpPr>
      <xdr:spPr>
        <a:xfrm>
          <a:off x="514350" y="10991850"/>
          <a:ext cx="790809" cy="323848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18</a:t>
          </a:r>
        </a:p>
      </xdr:txBody>
    </xdr:sp>
    <xdr:clientData/>
  </xdr:twoCellAnchor>
  <xdr:twoCellAnchor editAs="absolute">
    <xdr:from>
      <xdr:col>1</xdr:col>
      <xdr:colOff>294254</xdr:colOff>
      <xdr:row>31</xdr:row>
      <xdr:rowOff>168390</xdr:rowOff>
    </xdr:from>
    <xdr:to>
      <xdr:col>1</xdr:col>
      <xdr:colOff>1085063</xdr:colOff>
      <xdr:row>32</xdr:row>
      <xdr:rowOff>81984</xdr:rowOff>
    </xdr:to>
    <xdr:sp macro="" textlink="">
      <xdr:nvSpPr>
        <xdr:cNvPr id="21" name="Rectángulo redondeado 20">
          <a:hlinkClick xmlns:r="http://schemas.openxmlformats.org/officeDocument/2006/relationships" r:id="rId19"/>
        </xdr:cNvPr>
        <xdr:cNvSpPr>
          <a:spLocks/>
        </xdr:cNvSpPr>
      </xdr:nvSpPr>
      <xdr:spPr>
        <a:xfrm>
          <a:off x="522854" y="11769840"/>
          <a:ext cx="790809" cy="313644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19</a:t>
          </a:r>
        </a:p>
      </xdr:txBody>
    </xdr:sp>
    <xdr:clientData/>
  </xdr:twoCellAnchor>
  <xdr:twoCellAnchor editAs="absolute">
    <xdr:from>
      <xdr:col>1</xdr:col>
      <xdr:colOff>307862</xdr:colOff>
      <xdr:row>32</xdr:row>
      <xdr:rowOff>173490</xdr:rowOff>
    </xdr:from>
    <xdr:to>
      <xdr:col>1</xdr:col>
      <xdr:colOff>1098671</xdr:colOff>
      <xdr:row>33</xdr:row>
      <xdr:rowOff>87085</xdr:rowOff>
    </xdr:to>
    <xdr:sp macro="" textlink="">
      <xdr:nvSpPr>
        <xdr:cNvPr id="22" name="Rectángulo redondeado 21">
          <a:hlinkClick xmlns:r="http://schemas.openxmlformats.org/officeDocument/2006/relationships" r:id="rId20"/>
        </xdr:cNvPr>
        <xdr:cNvSpPr>
          <a:spLocks/>
        </xdr:cNvSpPr>
      </xdr:nvSpPr>
      <xdr:spPr>
        <a:xfrm>
          <a:off x="536462" y="12174990"/>
          <a:ext cx="790809" cy="313645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20</a:t>
          </a:r>
        </a:p>
      </xdr:txBody>
    </xdr:sp>
    <xdr:clientData/>
  </xdr:twoCellAnchor>
  <xdr:twoCellAnchor editAs="absolute">
    <xdr:from>
      <xdr:col>1</xdr:col>
      <xdr:colOff>294255</xdr:colOff>
      <xdr:row>33</xdr:row>
      <xdr:rowOff>151381</xdr:rowOff>
    </xdr:from>
    <xdr:to>
      <xdr:col>1</xdr:col>
      <xdr:colOff>1085064</xdr:colOff>
      <xdr:row>34</xdr:row>
      <xdr:rowOff>64975</xdr:rowOff>
    </xdr:to>
    <xdr:sp macro="" textlink="">
      <xdr:nvSpPr>
        <xdr:cNvPr id="23" name="Rectángulo redondeado 22">
          <a:hlinkClick xmlns:r="http://schemas.openxmlformats.org/officeDocument/2006/relationships" r:id="rId21"/>
        </xdr:cNvPr>
        <xdr:cNvSpPr>
          <a:spLocks/>
        </xdr:cNvSpPr>
      </xdr:nvSpPr>
      <xdr:spPr>
        <a:xfrm>
          <a:off x="522855" y="12552931"/>
          <a:ext cx="790809" cy="313644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21</a:t>
          </a:r>
        </a:p>
      </xdr:txBody>
    </xdr:sp>
    <xdr:clientData/>
  </xdr:twoCellAnchor>
  <xdr:twoCellAnchor editAs="absolute">
    <xdr:from>
      <xdr:col>1</xdr:col>
      <xdr:colOff>295955</xdr:colOff>
      <xdr:row>34</xdr:row>
      <xdr:rowOff>154780</xdr:rowOff>
    </xdr:from>
    <xdr:to>
      <xdr:col>1</xdr:col>
      <xdr:colOff>1086764</xdr:colOff>
      <xdr:row>35</xdr:row>
      <xdr:rowOff>86519</xdr:rowOff>
    </xdr:to>
    <xdr:sp macro="" textlink="">
      <xdr:nvSpPr>
        <xdr:cNvPr id="24" name="Rectángulo redondeado 23">
          <a:hlinkClick xmlns:r="http://schemas.openxmlformats.org/officeDocument/2006/relationships" r:id="rId22"/>
        </xdr:cNvPr>
        <xdr:cNvSpPr>
          <a:spLocks/>
        </xdr:cNvSpPr>
      </xdr:nvSpPr>
      <xdr:spPr>
        <a:xfrm>
          <a:off x="524555" y="12956380"/>
          <a:ext cx="790809" cy="331789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22</a:t>
          </a:r>
        </a:p>
      </xdr:txBody>
    </xdr:sp>
    <xdr:clientData/>
  </xdr:twoCellAnchor>
  <xdr:twoCellAnchor editAs="absolute">
    <xdr:from>
      <xdr:col>1</xdr:col>
      <xdr:colOff>284050</xdr:colOff>
      <xdr:row>35</xdr:row>
      <xdr:rowOff>164986</xdr:rowOff>
    </xdr:from>
    <xdr:to>
      <xdr:col>1</xdr:col>
      <xdr:colOff>1074859</xdr:colOff>
      <xdr:row>36</xdr:row>
      <xdr:rowOff>88785</xdr:rowOff>
    </xdr:to>
    <xdr:sp macro="" textlink="">
      <xdr:nvSpPr>
        <xdr:cNvPr id="25" name="Rectángulo redondeado 24">
          <a:hlinkClick xmlns:r="http://schemas.openxmlformats.org/officeDocument/2006/relationships" r:id="rId23"/>
        </xdr:cNvPr>
        <xdr:cNvSpPr>
          <a:spLocks/>
        </xdr:cNvSpPr>
      </xdr:nvSpPr>
      <xdr:spPr>
        <a:xfrm>
          <a:off x="512650" y="13366636"/>
          <a:ext cx="790809" cy="323849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23</a:t>
          </a:r>
        </a:p>
      </xdr:txBody>
    </xdr:sp>
    <xdr:clientData/>
  </xdr:twoCellAnchor>
  <xdr:twoCellAnchor editAs="absolute">
    <xdr:from>
      <xdr:col>1</xdr:col>
      <xdr:colOff>284049</xdr:colOff>
      <xdr:row>36</xdr:row>
      <xdr:rowOff>178593</xdr:rowOff>
    </xdr:from>
    <xdr:to>
      <xdr:col>1</xdr:col>
      <xdr:colOff>1074858</xdr:colOff>
      <xdr:row>37</xdr:row>
      <xdr:rowOff>102393</xdr:rowOff>
    </xdr:to>
    <xdr:sp macro="" textlink="">
      <xdr:nvSpPr>
        <xdr:cNvPr id="26" name="Rectángulo redondeado 25">
          <a:hlinkClick xmlns:r="http://schemas.openxmlformats.org/officeDocument/2006/relationships" r:id="rId24"/>
        </xdr:cNvPr>
        <xdr:cNvSpPr>
          <a:spLocks/>
        </xdr:cNvSpPr>
      </xdr:nvSpPr>
      <xdr:spPr>
        <a:xfrm>
          <a:off x="512649" y="13780293"/>
          <a:ext cx="790809" cy="323850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24</a:t>
          </a:r>
        </a:p>
      </xdr:txBody>
    </xdr:sp>
    <xdr:clientData/>
  </xdr:twoCellAnchor>
  <xdr:twoCellAnchor editAs="absolute">
    <xdr:from>
      <xdr:col>1</xdr:col>
      <xdr:colOff>297657</xdr:colOff>
      <xdr:row>37</xdr:row>
      <xdr:rowOff>197305</xdr:rowOff>
    </xdr:from>
    <xdr:to>
      <xdr:col>1</xdr:col>
      <xdr:colOff>1088466</xdr:colOff>
      <xdr:row>38</xdr:row>
      <xdr:rowOff>121104</xdr:rowOff>
    </xdr:to>
    <xdr:sp macro="" textlink="">
      <xdr:nvSpPr>
        <xdr:cNvPr id="27" name="Rectángulo redondeado 26">
          <a:hlinkClick xmlns:r="http://schemas.openxmlformats.org/officeDocument/2006/relationships" r:id="rId25"/>
        </xdr:cNvPr>
        <xdr:cNvSpPr>
          <a:spLocks/>
        </xdr:cNvSpPr>
      </xdr:nvSpPr>
      <xdr:spPr>
        <a:xfrm>
          <a:off x="526257" y="14199055"/>
          <a:ext cx="790809" cy="323849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25</a:t>
          </a:r>
        </a:p>
      </xdr:txBody>
    </xdr:sp>
    <xdr:clientData/>
  </xdr:twoCellAnchor>
  <xdr:twoCellAnchor editAs="absolute">
    <xdr:from>
      <xdr:col>1</xdr:col>
      <xdr:colOff>295956</xdr:colOff>
      <xdr:row>38</xdr:row>
      <xdr:rowOff>221116</xdr:rowOff>
    </xdr:from>
    <xdr:to>
      <xdr:col>1</xdr:col>
      <xdr:colOff>1086765</xdr:colOff>
      <xdr:row>39</xdr:row>
      <xdr:rowOff>144917</xdr:rowOff>
    </xdr:to>
    <xdr:sp macro="" textlink="">
      <xdr:nvSpPr>
        <xdr:cNvPr id="28" name="Rectángulo redondeado 27">
          <a:hlinkClick xmlns:r="http://schemas.openxmlformats.org/officeDocument/2006/relationships" r:id="rId26"/>
        </xdr:cNvPr>
        <xdr:cNvSpPr>
          <a:spLocks/>
        </xdr:cNvSpPr>
      </xdr:nvSpPr>
      <xdr:spPr>
        <a:xfrm>
          <a:off x="524556" y="14622916"/>
          <a:ext cx="790809" cy="323851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26</a:t>
          </a:r>
        </a:p>
      </xdr:txBody>
    </xdr:sp>
    <xdr:clientData/>
  </xdr:twoCellAnchor>
  <xdr:twoCellAnchor editAs="absolute">
    <xdr:from>
      <xdr:col>1</xdr:col>
      <xdr:colOff>292553</xdr:colOff>
      <xdr:row>39</xdr:row>
      <xdr:rowOff>234725</xdr:rowOff>
    </xdr:from>
    <xdr:to>
      <xdr:col>1</xdr:col>
      <xdr:colOff>1083362</xdr:colOff>
      <xdr:row>40</xdr:row>
      <xdr:rowOff>158524</xdr:rowOff>
    </xdr:to>
    <xdr:sp macro="" textlink="">
      <xdr:nvSpPr>
        <xdr:cNvPr id="29" name="Rectángulo redondeado 28">
          <a:hlinkClick xmlns:r="http://schemas.openxmlformats.org/officeDocument/2006/relationships" r:id="rId27"/>
        </xdr:cNvPr>
        <xdr:cNvSpPr>
          <a:spLocks/>
        </xdr:cNvSpPr>
      </xdr:nvSpPr>
      <xdr:spPr>
        <a:xfrm>
          <a:off x="521153" y="15036575"/>
          <a:ext cx="790809" cy="323849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27</a:t>
          </a:r>
        </a:p>
      </xdr:txBody>
    </xdr:sp>
    <xdr:clientData/>
  </xdr:twoCellAnchor>
  <xdr:twoCellAnchor editAs="absolute">
    <xdr:from>
      <xdr:col>1</xdr:col>
      <xdr:colOff>304460</xdr:colOff>
      <xdr:row>40</xdr:row>
      <xdr:rowOff>234723</xdr:rowOff>
    </xdr:from>
    <xdr:to>
      <xdr:col>1</xdr:col>
      <xdr:colOff>1095269</xdr:colOff>
      <xdr:row>41</xdr:row>
      <xdr:rowOff>158524</xdr:rowOff>
    </xdr:to>
    <xdr:sp macro="" textlink="">
      <xdr:nvSpPr>
        <xdr:cNvPr id="30" name="Rectángulo redondeado 29">
          <a:hlinkClick xmlns:r="http://schemas.openxmlformats.org/officeDocument/2006/relationships" r:id="rId28"/>
        </xdr:cNvPr>
        <xdr:cNvSpPr>
          <a:spLocks/>
        </xdr:cNvSpPr>
      </xdr:nvSpPr>
      <xdr:spPr>
        <a:xfrm>
          <a:off x="533060" y="15436623"/>
          <a:ext cx="790809" cy="323851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28</a:t>
          </a:r>
        </a:p>
      </xdr:txBody>
    </xdr:sp>
    <xdr:clientData/>
  </xdr:twoCellAnchor>
  <xdr:twoCellAnchor editAs="absolute">
    <xdr:from>
      <xdr:col>1</xdr:col>
      <xdr:colOff>278946</xdr:colOff>
      <xdr:row>43</xdr:row>
      <xdr:rowOff>125866</xdr:rowOff>
    </xdr:from>
    <xdr:to>
      <xdr:col>1</xdr:col>
      <xdr:colOff>1069755</xdr:colOff>
      <xdr:row>44</xdr:row>
      <xdr:rowOff>39461</xdr:rowOff>
    </xdr:to>
    <xdr:sp macro="" textlink="">
      <xdr:nvSpPr>
        <xdr:cNvPr id="31" name="Rectángulo redondeado 30">
          <a:hlinkClick xmlns:r="http://schemas.openxmlformats.org/officeDocument/2006/relationships" r:id="rId29"/>
        </xdr:cNvPr>
        <xdr:cNvSpPr>
          <a:spLocks/>
        </xdr:cNvSpPr>
      </xdr:nvSpPr>
      <xdr:spPr>
        <a:xfrm>
          <a:off x="507546" y="16699366"/>
          <a:ext cx="790809" cy="313645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29</a:t>
          </a:r>
        </a:p>
      </xdr:txBody>
    </xdr:sp>
    <xdr:clientData/>
  </xdr:twoCellAnchor>
  <xdr:twoCellAnchor editAs="absolute">
    <xdr:from>
      <xdr:col>1</xdr:col>
      <xdr:colOff>289152</xdr:colOff>
      <xdr:row>44</xdr:row>
      <xdr:rowOff>137773</xdr:rowOff>
    </xdr:from>
    <xdr:to>
      <xdr:col>1</xdr:col>
      <xdr:colOff>1079961</xdr:colOff>
      <xdr:row>45</xdr:row>
      <xdr:rowOff>51367</xdr:rowOff>
    </xdr:to>
    <xdr:sp macro="" textlink="">
      <xdr:nvSpPr>
        <xdr:cNvPr id="32" name="Rectángulo redondeado 31">
          <a:hlinkClick xmlns:r="http://schemas.openxmlformats.org/officeDocument/2006/relationships" r:id="rId30"/>
        </xdr:cNvPr>
        <xdr:cNvSpPr>
          <a:spLocks/>
        </xdr:cNvSpPr>
      </xdr:nvSpPr>
      <xdr:spPr>
        <a:xfrm>
          <a:off x="517752" y="17111323"/>
          <a:ext cx="790809" cy="313644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30</a:t>
          </a:r>
        </a:p>
      </xdr:txBody>
    </xdr:sp>
    <xdr:clientData/>
  </xdr:twoCellAnchor>
  <xdr:twoCellAnchor editAs="absolute">
    <xdr:from>
      <xdr:col>1</xdr:col>
      <xdr:colOff>287452</xdr:colOff>
      <xdr:row>45</xdr:row>
      <xdr:rowOff>163286</xdr:rowOff>
    </xdr:from>
    <xdr:to>
      <xdr:col>1</xdr:col>
      <xdr:colOff>1078261</xdr:colOff>
      <xdr:row>46</xdr:row>
      <xdr:rowOff>84819</xdr:rowOff>
    </xdr:to>
    <xdr:sp macro="" textlink="">
      <xdr:nvSpPr>
        <xdr:cNvPr id="33" name="Rectángulo redondeado 32">
          <a:hlinkClick xmlns:r="http://schemas.openxmlformats.org/officeDocument/2006/relationships" r:id="rId31"/>
        </xdr:cNvPr>
        <xdr:cNvSpPr>
          <a:spLocks/>
        </xdr:cNvSpPr>
      </xdr:nvSpPr>
      <xdr:spPr>
        <a:xfrm>
          <a:off x="516052" y="17536886"/>
          <a:ext cx="790809" cy="32158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31</a:t>
          </a:r>
        </a:p>
      </xdr:txBody>
    </xdr:sp>
    <xdr:clientData/>
  </xdr:twoCellAnchor>
  <xdr:twoCellAnchor editAs="absolute">
    <xdr:from>
      <xdr:col>1</xdr:col>
      <xdr:colOff>299357</xdr:colOff>
      <xdr:row>46</xdr:row>
      <xdr:rowOff>176894</xdr:rowOff>
    </xdr:from>
    <xdr:to>
      <xdr:col>1</xdr:col>
      <xdr:colOff>1090166</xdr:colOff>
      <xdr:row>47</xdr:row>
      <xdr:rowOff>108630</xdr:rowOff>
    </xdr:to>
    <xdr:sp macro="" textlink="">
      <xdr:nvSpPr>
        <xdr:cNvPr id="34" name="Rectángulo redondeado 33">
          <a:hlinkClick xmlns:r="http://schemas.openxmlformats.org/officeDocument/2006/relationships" r:id="rId32"/>
        </xdr:cNvPr>
        <xdr:cNvSpPr>
          <a:spLocks/>
        </xdr:cNvSpPr>
      </xdr:nvSpPr>
      <xdr:spPr>
        <a:xfrm>
          <a:off x="527957" y="17950544"/>
          <a:ext cx="790809" cy="331786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32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84791</xdr:colOff>
      <xdr:row>3</xdr:row>
      <xdr:rowOff>114300</xdr:rowOff>
    </xdr:from>
    <xdr:to>
      <xdr:col>7</xdr:col>
      <xdr:colOff>719159</xdr:colOff>
      <xdr:row>3</xdr:row>
      <xdr:rowOff>477608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9905066" y="600075"/>
          <a:ext cx="634368" cy="363308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65741</xdr:colOff>
      <xdr:row>3</xdr:row>
      <xdr:rowOff>209550</xdr:rowOff>
    </xdr:from>
    <xdr:to>
      <xdr:col>7</xdr:col>
      <xdr:colOff>700109</xdr:colOff>
      <xdr:row>3</xdr:row>
      <xdr:rowOff>572858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9886016" y="695325"/>
          <a:ext cx="634368" cy="363308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48129</xdr:colOff>
      <xdr:row>3</xdr:row>
      <xdr:rowOff>85725</xdr:rowOff>
    </xdr:from>
    <xdr:to>
      <xdr:col>7</xdr:col>
      <xdr:colOff>685552</xdr:colOff>
      <xdr:row>3</xdr:row>
      <xdr:rowOff>449033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9839829" y="571500"/>
          <a:ext cx="637423" cy="363308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154612</xdr:colOff>
      <xdr:row>3</xdr:row>
      <xdr:rowOff>233363</xdr:rowOff>
    </xdr:from>
    <xdr:to>
      <xdr:col>8</xdr:col>
      <xdr:colOff>15748</xdr:colOff>
      <xdr:row>3</xdr:row>
      <xdr:rowOff>596671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10051087" y="719138"/>
          <a:ext cx="632661" cy="363308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27641</xdr:colOff>
      <xdr:row>3</xdr:row>
      <xdr:rowOff>142875</xdr:rowOff>
    </xdr:from>
    <xdr:to>
      <xdr:col>7</xdr:col>
      <xdr:colOff>662009</xdr:colOff>
      <xdr:row>3</xdr:row>
      <xdr:rowOff>506183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9847916" y="628650"/>
          <a:ext cx="634368" cy="363308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312587</xdr:colOff>
      <xdr:row>3</xdr:row>
      <xdr:rowOff>139450</xdr:rowOff>
    </xdr:from>
    <xdr:to>
      <xdr:col>8</xdr:col>
      <xdr:colOff>170802</xdr:colOff>
      <xdr:row>3</xdr:row>
      <xdr:rowOff>502758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10128100" y="625225"/>
          <a:ext cx="632121" cy="363308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21430</xdr:colOff>
      <xdr:row>3</xdr:row>
      <xdr:rowOff>114301</xdr:rowOff>
    </xdr:from>
    <xdr:to>
      <xdr:col>13</xdr:col>
      <xdr:colOff>668226</xdr:colOff>
      <xdr:row>3</xdr:row>
      <xdr:rowOff>474301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14327980" y="685801"/>
          <a:ext cx="646796" cy="360000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21430</xdr:colOff>
      <xdr:row>3</xdr:row>
      <xdr:rowOff>114301</xdr:rowOff>
    </xdr:from>
    <xdr:to>
      <xdr:col>13</xdr:col>
      <xdr:colOff>668226</xdr:colOff>
      <xdr:row>3</xdr:row>
      <xdr:rowOff>474301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14327980" y="685801"/>
          <a:ext cx="646796" cy="360000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218241</xdr:colOff>
      <xdr:row>2</xdr:row>
      <xdr:rowOff>165525</xdr:rowOff>
    </xdr:from>
    <xdr:to>
      <xdr:col>15</xdr:col>
      <xdr:colOff>133994</xdr:colOff>
      <xdr:row>3</xdr:row>
      <xdr:rowOff>281862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15220117" y="489375"/>
          <a:ext cx="646796" cy="363987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56317</xdr:colOff>
      <xdr:row>2</xdr:row>
      <xdr:rowOff>165525</xdr:rowOff>
    </xdr:from>
    <xdr:to>
      <xdr:col>14</xdr:col>
      <xdr:colOff>703113</xdr:colOff>
      <xdr:row>3</xdr:row>
      <xdr:rowOff>281862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15220117" y="489375"/>
          <a:ext cx="646796" cy="363987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114240</xdr:colOff>
      <xdr:row>1</xdr:row>
      <xdr:rowOff>192933</xdr:rowOff>
    </xdr:from>
    <xdr:to>
      <xdr:col>5</xdr:col>
      <xdr:colOff>798253</xdr:colOff>
      <xdr:row>3</xdr:row>
      <xdr:rowOff>149306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6578011" y="454871"/>
          <a:ext cx="684013" cy="373091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139543</xdr:colOff>
      <xdr:row>3</xdr:row>
      <xdr:rowOff>33725</xdr:rowOff>
    </xdr:from>
    <xdr:to>
      <xdr:col>7</xdr:col>
      <xdr:colOff>23509</xdr:colOff>
      <xdr:row>3</xdr:row>
      <xdr:rowOff>393725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8959693" y="519500"/>
          <a:ext cx="645966" cy="360000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246698</xdr:colOff>
      <xdr:row>3</xdr:row>
      <xdr:rowOff>167102</xdr:rowOff>
    </xdr:from>
    <xdr:to>
      <xdr:col>7</xdr:col>
      <xdr:colOff>130664</xdr:colOff>
      <xdr:row>3</xdr:row>
      <xdr:rowOff>527102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9114473" y="652877"/>
          <a:ext cx="645966" cy="360000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463716</xdr:colOff>
      <xdr:row>3</xdr:row>
      <xdr:rowOff>148514</xdr:rowOff>
    </xdr:from>
    <xdr:to>
      <xdr:col>7</xdr:col>
      <xdr:colOff>349822</xdr:colOff>
      <xdr:row>3</xdr:row>
      <xdr:rowOff>508514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9121941" y="634289"/>
          <a:ext cx="648106" cy="360000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687205</xdr:colOff>
      <xdr:row>3</xdr:row>
      <xdr:rowOff>130072</xdr:rowOff>
    </xdr:from>
    <xdr:to>
      <xdr:col>7</xdr:col>
      <xdr:colOff>577690</xdr:colOff>
      <xdr:row>3</xdr:row>
      <xdr:rowOff>490072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9383530" y="615847"/>
          <a:ext cx="652485" cy="360000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26945</xdr:colOff>
      <xdr:row>3</xdr:row>
      <xdr:rowOff>209925</xdr:rowOff>
    </xdr:from>
    <xdr:to>
      <xdr:col>6</xdr:col>
      <xdr:colOff>675051</xdr:colOff>
      <xdr:row>3</xdr:row>
      <xdr:rowOff>572431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8909008" y="709988"/>
          <a:ext cx="648106" cy="362506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318960</xdr:colOff>
      <xdr:row>3</xdr:row>
      <xdr:rowOff>186738</xdr:rowOff>
    </xdr:from>
    <xdr:to>
      <xdr:col>7</xdr:col>
      <xdr:colOff>205066</xdr:colOff>
      <xdr:row>3</xdr:row>
      <xdr:rowOff>546738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9091485" y="672513"/>
          <a:ext cx="648106" cy="360000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273216</xdr:colOff>
      <xdr:row>3</xdr:row>
      <xdr:rowOff>181725</xdr:rowOff>
    </xdr:from>
    <xdr:to>
      <xdr:col>7</xdr:col>
      <xdr:colOff>159322</xdr:colOff>
      <xdr:row>3</xdr:row>
      <xdr:rowOff>541099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9112416" y="667500"/>
          <a:ext cx="648106" cy="359374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308935</xdr:colOff>
      <xdr:row>3</xdr:row>
      <xdr:rowOff>92743</xdr:rowOff>
    </xdr:from>
    <xdr:to>
      <xdr:col>7</xdr:col>
      <xdr:colOff>195041</xdr:colOff>
      <xdr:row>3</xdr:row>
      <xdr:rowOff>455249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9100510" y="578518"/>
          <a:ext cx="648106" cy="362506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182351</xdr:colOff>
      <xdr:row>3</xdr:row>
      <xdr:rowOff>207419</xdr:rowOff>
    </xdr:from>
    <xdr:to>
      <xdr:col>7</xdr:col>
      <xdr:colOff>68457</xdr:colOff>
      <xdr:row>3</xdr:row>
      <xdr:rowOff>567419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9126326" y="759869"/>
          <a:ext cx="648106" cy="360000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176086</xdr:colOff>
      <xdr:row>3</xdr:row>
      <xdr:rowOff>113421</xdr:rowOff>
    </xdr:from>
    <xdr:to>
      <xdr:col>7</xdr:col>
      <xdr:colOff>62192</xdr:colOff>
      <xdr:row>3</xdr:row>
      <xdr:rowOff>473421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9091486" y="599196"/>
          <a:ext cx="648106" cy="360000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3</xdr:row>
      <xdr:rowOff>0</xdr:rowOff>
    </xdr:from>
    <xdr:to>
      <xdr:col>6</xdr:col>
      <xdr:colOff>683501</xdr:colOff>
      <xdr:row>3</xdr:row>
      <xdr:rowOff>376293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363146" y="588624"/>
          <a:ext cx="683501" cy="376293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66100</xdr:colOff>
      <xdr:row>2</xdr:row>
      <xdr:rowOff>136070</xdr:rowOff>
    </xdr:from>
    <xdr:to>
      <xdr:col>5</xdr:col>
      <xdr:colOff>719893</xdr:colOff>
      <xdr:row>3</xdr:row>
      <xdr:rowOff>269851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6304975" y="528976"/>
          <a:ext cx="653793" cy="360000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415087</xdr:colOff>
      <xdr:row>2</xdr:row>
      <xdr:rowOff>164703</xdr:rowOff>
    </xdr:from>
    <xdr:to>
      <xdr:col>7</xdr:col>
      <xdr:colOff>230349</xdr:colOff>
      <xdr:row>3</xdr:row>
      <xdr:rowOff>385875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8177962" y="490934"/>
          <a:ext cx="682037" cy="383098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6610</xdr:colOff>
      <xdr:row>3</xdr:row>
      <xdr:rowOff>139699</xdr:rowOff>
    </xdr:from>
    <xdr:to>
      <xdr:col>5</xdr:col>
      <xdr:colOff>643398</xdr:colOff>
      <xdr:row>3</xdr:row>
      <xdr:rowOff>479916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/>
      </xdr:nvSpPr>
      <xdr:spPr>
        <a:xfrm>
          <a:off x="6762216" y="625474"/>
          <a:ext cx="636788" cy="340217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51593</xdr:colOff>
      <xdr:row>3</xdr:row>
      <xdr:rowOff>34395</xdr:rowOff>
    </xdr:from>
    <xdr:to>
      <xdr:col>5</xdr:col>
      <xdr:colOff>723743</xdr:colOff>
      <xdr:row>3</xdr:row>
      <xdr:rowOff>362643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6326187" y="736864"/>
          <a:ext cx="672150" cy="328248"/>
        </a:xfrm>
        <a:prstGeom prst="leftArrow">
          <a:avLst>
            <a:gd name="adj1" fmla="val 50000"/>
            <a:gd name="adj2" fmla="val 66945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3</xdr:row>
      <xdr:rowOff>71438</xdr:rowOff>
    </xdr:from>
    <xdr:to>
      <xdr:col>5</xdr:col>
      <xdr:colOff>683501</xdr:colOff>
      <xdr:row>3</xdr:row>
      <xdr:rowOff>447731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6477000" y="750094"/>
          <a:ext cx="683501" cy="376293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30433</xdr:colOff>
      <xdr:row>3</xdr:row>
      <xdr:rowOff>55946</xdr:rowOff>
    </xdr:from>
    <xdr:to>
      <xdr:col>5</xdr:col>
      <xdr:colOff>677825</xdr:colOff>
      <xdr:row>4</xdr:row>
      <xdr:rowOff>3288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5954983" y="617921"/>
          <a:ext cx="647392" cy="356917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125919</xdr:colOff>
      <xdr:row>3</xdr:row>
      <xdr:rowOff>146773</xdr:rowOff>
    </xdr:from>
    <xdr:to>
      <xdr:col>7</xdr:col>
      <xdr:colOff>769487</xdr:colOff>
      <xdr:row>3</xdr:row>
      <xdr:rowOff>510081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10346247" y="656360"/>
          <a:ext cx="637614" cy="363308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185352</xdr:colOff>
      <xdr:row>3</xdr:row>
      <xdr:rowOff>269875</xdr:rowOff>
    </xdr:from>
    <xdr:to>
      <xdr:col>8</xdr:col>
      <xdr:colOff>52773</xdr:colOff>
      <xdr:row>3</xdr:row>
      <xdr:rowOff>633183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10319952" y="755650"/>
          <a:ext cx="638946" cy="363308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56216</xdr:colOff>
      <xdr:row>3</xdr:row>
      <xdr:rowOff>219075</xdr:rowOff>
    </xdr:from>
    <xdr:to>
      <xdr:col>7</xdr:col>
      <xdr:colOff>690584</xdr:colOff>
      <xdr:row>3</xdr:row>
      <xdr:rowOff>582383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9609791" y="704850"/>
          <a:ext cx="634368" cy="363308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56216</xdr:colOff>
      <xdr:row>3</xdr:row>
      <xdr:rowOff>114300</xdr:rowOff>
    </xdr:from>
    <xdr:to>
      <xdr:col>7</xdr:col>
      <xdr:colOff>690584</xdr:colOff>
      <xdr:row>3</xdr:row>
      <xdr:rowOff>477608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9876491" y="600075"/>
          <a:ext cx="634368" cy="363308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CUENSTAS_NACIONALES\PUB_2007-2013\PUB%20B2007\PUB_PITRIM%20B-2007\REV%20TRIM%202007-2015\CONS%20231117\B1%20BENCH%20CTES%202211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>
    <tabColor theme="6" tint="0.79998168889431442"/>
  </sheetPr>
  <dimension ref="A1:CX56"/>
  <sheetViews>
    <sheetView zoomScale="90" zoomScaleNormal="90" zoomScaleSheetLayoutView="62" workbookViewId="0">
      <pane xSplit="2" ySplit="6" topLeftCell="AS22" activePane="bottomRight" state="frozen"/>
      <selection activeCell="AB3" sqref="AB3"/>
      <selection pane="topRight" activeCell="AB3" sqref="AB3"/>
      <selection pane="bottomLeft" activeCell="AB3" sqref="AB3"/>
      <selection pane="bottomRight" activeCell="AB3" sqref="AB3"/>
    </sheetView>
  </sheetViews>
  <sheetFormatPr baseColWidth="10" defaultColWidth="11" defaultRowHeight="12.75"/>
  <cols>
    <col min="1" max="1" width="17" style="14" customWidth="1"/>
    <col min="2" max="2" width="47.7109375" style="14" customWidth="1"/>
    <col min="3" max="9" width="13.5703125" style="14" customWidth="1"/>
    <col min="10" max="10" width="15.42578125" style="14" customWidth="1"/>
    <col min="11" max="13" width="13.5703125" style="14" customWidth="1"/>
    <col min="14" max="25" width="11" style="14"/>
    <col min="26" max="26" width="17.42578125" style="14" customWidth="1"/>
    <col min="27" max="237" width="11" style="14"/>
    <col min="238" max="238" width="17" style="14" customWidth="1"/>
    <col min="239" max="239" width="47.7109375" style="14" customWidth="1"/>
    <col min="240" max="246" width="13.5703125" style="14" customWidth="1"/>
    <col min="247" max="247" width="15.42578125" style="14" customWidth="1"/>
    <col min="248" max="250" width="13.5703125" style="14" customWidth="1"/>
    <col min="251" max="493" width="11" style="14"/>
    <col min="494" max="494" width="17" style="14" customWidth="1"/>
    <col min="495" max="495" width="47.7109375" style="14" customWidth="1"/>
    <col min="496" max="502" width="13.5703125" style="14" customWidth="1"/>
    <col min="503" max="503" width="15.42578125" style="14" customWidth="1"/>
    <col min="504" max="506" width="13.5703125" style="14" customWidth="1"/>
    <col min="507" max="749" width="11" style="14"/>
    <col min="750" max="750" width="17" style="14" customWidth="1"/>
    <col min="751" max="751" width="47.7109375" style="14" customWidth="1"/>
    <col min="752" max="758" width="13.5703125" style="14" customWidth="1"/>
    <col min="759" max="759" width="15.42578125" style="14" customWidth="1"/>
    <col min="760" max="762" width="13.5703125" style="14" customWidth="1"/>
    <col min="763" max="1005" width="11" style="14"/>
    <col min="1006" max="1006" width="17" style="14" customWidth="1"/>
    <col min="1007" max="1007" width="47.7109375" style="14" customWidth="1"/>
    <col min="1008" max="1014" width="13.5703125" style="14" customWidth="1"/>
    <col min="1015" max="1015" width="15.42578125" style="14" customWidth="1"/>
    <col min="1016" max="1018" width="13.5703125" style="14" customWidth="1"/>
    <col min="1019" max="1261" width="11" style="14"/>
    <col min="1262" max="1262" width="17" style="14" customWidth="1"/>
    <col min="1263" max="1263" width="47.7109375" style="14" customWidth="1"/>
    <col min="1264" max="1270" width="13.5703125" style="14" customWidth="1"/>
    <col min="1271" max="1271" width="15.42578125" style="14" customWidth="1"/>
    <col min="1272" max="1274" width="13.5703125" style="14" customWidth="1"/>
    <col min="1275" max="1517" width="11" style="14"/>
    <col min="1518" max="1518" width="17" style="14" customWidth="1"/>
    <col min="1519" max="1519" width="47.7109375" style="14" customWidth="1"/>
    <col min="1520" max="1526" width="13.5703125" style="14" customWidth="1"/>
    <col min="1527" max="1527" width="15.42578125" style="14" customWidth="1"/>
    <col min="1528" max="1530" width="13.5703125" style="14" customWidth="1"/>
    <col min="1531" max="1773" width="11" style="14"/>
    <col min="1774" max="1774" width="17" style="14" customWidth="1"/>
    <col min="1775" max="1775" width="47.7109375" style="14" customWidth="1"/>
    <col min="1776" max="1782" width="13.5703125" style="14" customWidth="1"/>
    <col min="1783" max="1783" width="15.42578125" style="14" customWidth="1"/>
    <col min="1784" max="1786" width="13.5703125" style="14" customWidth="1"/>
    <col min="1787" max="2029" width="11" style="14"/>
    <col min="2030" max="2030" width="17" style="14" customWidth="1"/>
    <col min="2031" max="2031" width="47.7109375" style="14" customWidth="1"/>
    <col min="2032" max="2038" width="13.5703125" style="14" customWidth="1"/>
    <col min="2039" max="2039" width="15.42578125" style="14" customWidth="1"/>
    <col min="2040" max="2042" width="13.5703125" style="14" customWidth="1"/>
    <col min="2043" max="2285" width="11" style="14"/>
    <col min="2286" max="2286" width="17" style="14" customWidth="1"/>
    <col min="2287" max="2287" width="47.7109375" style="14" customWidth="1"/>
    <col min="2288" max="2294" width="13.5703125" style="14" customWidth="1"/>
    <col min="2295" max="2295" width="15.42578125" style="14" customWidth="1"/>
    <col min="2296" max="2298" width="13.5703125" style="14" customWidth="1"/>
    <col min="2299" max="2541" width="11" style="14"/>
    <col min="2542" max="2542" width="17" style="14" customWidth="1"/>
    <col min="2543" max="2543" width="47.7109375" style="14" customWidth="1"/>
    <col min="2544" max="2550" width="13.5703125" style="14" customWidth="1"/>
    <col min="2551" max="2551" width="15.42578125" style="14" customWidth="1"/>
    <col min="2552" max="2554" width="13.5703125" style="14" customWidth="1"/>
    <col min="2555" max="2797" width="11" style="14"/>
    <col min="2798" max="2798" width="17" style="14" customWidth="1"/>
    <col min="2799" max="2799" width="47.7109375" style="14" customWidth="1"/>
    <col min="2800" max="2806" width="13.5703125" style="14" customWidth="1"/>
    <col min="2807" max="2807" width="15.42578125" style="14" customWidth="1"/>
    <col min="2808" max="2810" width="13.5703125" style="14" customWidth="1"/>
    <col min="2811" max="3053" width="11" style="14"/>
    <col min="3054" max="3054" width="17" style="14" customWidth="1"/>
    <col min="3055" max="3055" width="47.7109375" style="14" customWidth="1"/>
    <col min="3056" max="3062" width="13.5703125" style="14" customWidth="1"/>
    <col min="3063" max="3063" width="15.42578125" style="14" customWidth="1"/>
    <col min="3064" max="3066" width="13.5703125" style="14" customWidth="1"/>
    <col min="3067" max="3309" width="11" style="14"/>
    <col min="3310" max="3310" width="17" style="14" customWidth="1"/>
    <col min="3311" max="3311" width="47.7109375" style="14" customWidth="1"/>
    <col min="3312" max="3318" width="13.5703125" style="14" customWidth="1"/>
    <col min="3319" max="3319" width="15.42578125" style="14" customWidth="1"/>
    <col min="3320" max="3322" width="13.5703125" style="14" customWidth="1"/>
    <col min="3323" max="3565" width="11" style="14"/>
    <col min="3566" max="3566" width="17" style="14" customWidth="1"/>
    <col min="3567" max="3567" width="47.7109375" style="14" customWidth="1"/>
    <col min="3568" max="3574" width="13.5703125" style="14" customWidth="1"/>
    <col min="3575" max="3575" width="15.42578125" style="14" customWidth="1"/>
    <col min="3576" max="3578" width="13.5703125" style="14" customWidth="1"/>
    <col min="3579" max="3821" width="11" style="14"/>
    <col min="3822" max="3822" width="17" style="14" customWidth="1"/>
    <col min="3823" max="3823" width="47.7109375" style="14" customWidth="1"/>
    <col min="3824" max="3830" width="13.5703125" style="14" customWidth="1"/>
    <col min="3831" max="3831" width="15.42578125" style="14" customWidth="1"/>
    <col min="3832" max="3834" width="13.5703125" style="14" customWidth="1"/>
    <col min="3835" max="4077" width="11" style="14"/>
    <col min="4078" max="4078" width="17" style="14" customWidth="1"/>
    <col min="4079" max="4079" width="47.7109375" style="14" customWidth="1"/>
    <col min="4080" max="4086" width="13.5703125" style="14" customWidth="1"/>
    <col min="4087" max="4087" width="15.42578125" style="14" customWidth="1"/>
    <col min="4088" max="4090" width="13.5703125" style="14" customWidth="1"/>
    <col min="4091" max="4333" width="11" style="14"/>
    <col min="4334" max="4334" width="17" style="14" customWidth="1"/>
    <col min="4335" max="4335" width="47.7109375" style="14" customWidth="1"/>
    <col min="4336" max="4342" width="13.5703125" style="14" customWidth="1"/>
    <col min="4343" max="4343" width="15.42578125" style="14" customWidth="1"/>
    <col min="4344" max="4346" width="13.5703125" style="14" customWidth="1"/>
    <col min="4347" max="4589" width="11" style="14"/>
    <col min="4590" max="4590" width="17" style="14" customWidth="1"/>
    <col min="4591" max="4591" width="47.7109375" style="14" customWidth="1"/>
    <col min="4592" max="4598" width="13.5703125" style="14" customWidth="1"/>
    <col min="4599" max="4599" width="15.42578125" style="14" customWidth="1"/>
    <col min="4600" max="4602" width="13.5703125" style="14" customWidth="1"/>
    <col min="4603" max="4845" width="11" style="14"/>
    <col min="4846" max="4846" width="17" style="14" customWidth="1"/>
    <col min="4847" max="4847" width="47.7109375" style="14" customWidth="1"/>
    <col min="4848" max="4854" width="13.5703125" style="14" customWidth="1"/>
    <col min="4855" max="4855" width="15.42578125" style="14" customWidth="1"/>
    <col min="4856" max="4858" width="13.5703125" style="14" customWidth="1"/>
    <col min="4859" max="5101" width="11" style="14"/>
    <col min="5102" max="5102" width="17" style="14" customWidth="1"/>
    <col min="5103" max="5103" width="47.7109375" style="14" customWidth="1"/>
    <col min="5104" max="5110" width="13.5703125" style="14" customWidth="1"/>
    <col min="5111" max="5111" width="15.42578125" style="14" customWidth="1"/>
    <col min="5112" max="5114" width="13.5703125" style="14" customWidth="1"/>
    <col min="5115" max="5357" width="11" style="14"/>
    <col min="5358" max="5358" width="17" style="14" customWidth="1"/>
    <col min="5359" max="5359" width="47.7109375" style="14" customWidth="1"/>
    <col min="5360" max="5366" width="13.5703125" style="14" customWidth="1"/>
    <col min="5367" max="5367" width="15.42578125" style="14" customWidth="1"/>
    <col min="5368" max="5370" width="13.5703125" style="14" customWidth="1"/>
    <col min="5371" max="5613" width="11" style="14"/>
    <col min="5614" max="5614" width="17" style="14" customWidth="1"/>
    <col min="5615" max="5615" width="47.7109375" style="14" customWidth="1"/>
    <col min="5616" max="5622" width="13.5703125" style="14" customWidth="1"/>
    <col min="5623" max="5623" width="15.42578125" style="14" customWidth="1"/>
    <col min="5624" max="5626" width="13.5703125" style="14" customWidth="1"/>
    <col min="5627" max="5869" width="11" style="14"/>
    <col min="5870" max="5870" width="17" style="14" customWidth="1"/>
    <col min="5871" max="5871" width="47.7109375" style="14" customWidth="1"/>
    <col min="5872" max="5878" width="13.5703125" style="14" customWidth="1"/>
    <col min="5879" max="5879" width="15.42578125" style="14" customWidth="1"/>
    <col min="5880" max="5882" width="13.5703125" style="14" customWidth="1"/>
    <col min="5883" max="6125" width="11" style="14"/>
    <col min="6126" max="6126" width="17" style="14" customWidth="1"/>
    <col min="6127" max="6127" width="47.7109375" style="14" customWidth="1"/>
    <col min="6128" max="6134" width="13.5703125" style="14" customWidth="1"/>
    <col min="6135" max="6135" width="15.42578125" style="14" customWidth="1"/>
    <col min="6136" max="6138" width="13.5703125" style="14" customWidth="1"/>
    <col min="6139" max="6381" width="11" style="14"/>
    <col min="6382" max="6382" width="17" style="14" customWidth="1"/>
    <col min="6383" max="6383" width="47.7109375" style="14" customWidth="1"/>
    <col min="6384" max="6390" width="13.5703125" style="14" customWidth="1"/>
    <col min="6391" max="6391" width="15.42578125" style="14" customWidth="1"/>
    <col min="6392" max="6394" width="13.5703125" style="14" customWidth="1"/>
    <col min="6395" max="6637" width="11" style="14"/>
    <col min="6638" max="6638" width="17" style="14" customWidth="1"/>
    <col min="6639" max="6639" width="47.7109375" style="14" customWidth="1"/>
    <col min="6640" max="6646" width="13.5703125" style="14" customWidth="1"/>
    <col min="6647" max="6647" width="15.42578125" style="14" customWidth="1"/>
    <col min="6648" max="6650" width="13.5703125" style="14" customWidth="1"/>
    <col min="6651" max="6893" width="11" style="14"/>
    <col min="6894" max="6894" width="17" style="14" customWidth="1"/>
    <col min="6895" max="6895" width="47.7109375" style="14" customWidth="1"/>
    <col min="6896" max="6902" width="13.5703125" style="14" customWidth="1"/>
    <col min="6903" max="6903" width="15.42578125" style="14" customWidth="1"/>
    <col min="6904" max="6906" width="13.5703125" style="14" customWidth="1"/>
    <col min="6907" max="7149" width="11" style="14"/>
    <col min="7150" max="7150" width="17" style="14" customWidth="1"/>
    <col min="7151" max="7151" width="47.7109375" style="14" customWidth="1"/>
    <col min="7152" max="7158" width="13.5703125" style="14" customWidth="1"/>
    <col min="7159" max="7159" width="15.42578125" style="14" customWidth="1"/>
    <col min="7160" max="7162" width="13.5703125" style="14" customWidth="1"/>
    <col min="7163" max="7405" width="11" style="14"/>
    <col min="7406" max="7406" width="17" style="14" customWidth="1"/>
    <col min="7407" max="7407" width="47.7109375" style="14" customWidth="1"/>
    <col min="7408" max="7414" width="13.5703125" style="14" customWidth="1"/>
    <col min="7415" max="7415" width="15.42578125" style="14" customWidth="1"/>
    <col min="7416" max="7418" width="13.5703125" style="14" customWidth="1"/>
    <col min="7419" max="7661" width="11" style="14"/>
    <col min="7662" max="7662" width="17" style="14" customWidth="1"/>
    <col min="7663" max="7663" width="47.7109375" style="14" customWidth="1"/>
    <col min="7664" max="7670" width="13.5703125" style="14" customWidth="1"/>
    <col min="7671" max="7671" width="15.42578125" style="14" customWidth="1"/>
    <col min="7672" max="7674" width="13.5703125" style="14" customWidth="1"/>
    <col min="7675" max="7917" width="11" style="14"/>
    <col min="7918" max="7918" width="17" style="14" customWidth="1"/>
    <col min="7919" max="7919" width="47.7109375" style="14" customWidth="1"/>
    <col min="7920" max="7926" width="13.5703125" style="14" customWidth="1"/>
    <col min="7927" max="7927" width="15.42578125" style="14" customWidth="1"/>
    <col min="7928" max="7930" width="13.5703125" style="14" customWidth="1"/>
    <col min="7931" max="8173" width="11" style="14"/>
    <col min="8174" max="8174" width="17" style="14" customWidth="1"/>
    <col min="8175" max="8175" width="47.7109375" style="14" customWidth="1"/>
    <col min="8176" max="8182" width="13.5703125" style="14" customWidth="1"/>
    <col min="8183" max="8183" width="15.42578125" style="14" customWidth="1"/>
    <col min="8184" max="8186" width="13.5703125" style="14" customWidth="1"/>
    <col min="8187" max="8429" width="11" style="14"/>
    <col min="8430" max="8430" width="17" style="14" customWidth="1"/>
    <col min="8431" max="8431" width="47.7109375" style="14" customWidth="1"/>
    <col min="8432" max="8438" width="13.5703125" style="14" customWidth="1"/>
    <col min="8439" max="8439" width="15.42578125" style="14" customWidth="1"/>
    <col min="8440" max="8442" width="13.5703125" style="14" customWidth="1"/>
    <col min="8443" max="8685" width="11" style="14"/>
    <col min="8686" max="8686" width="17" style="14" customWidth="1"/>
    <col min="8687" max="8687" width="47.7109375" style="14" customWidth="1"/>
    <col min="8688" max="8694" width="13.5703125" style="14" customWidth="1"/>
    <col min="8695" max="8695" width="15.42578125" style="14" customWidth="1"/>
    <col min="8696" max="8698" width="13.5703125" style="14" customWidth="1"/>
    <col min="8699" max="8941" width="11" style="14"/>
    <col min="8942" max="8942" width="17" style="14" customWidth="1"/>
    <col min="8943" max="8943" width="47.7109375" style="14" customWidth="1"/>
    <col min="8944" max="8950" width="13.5703125" style="14" customWidth="1"/>
    <col min="8951" max="8951" width="15.42578125" style="14" customWidth="1"/>
    <col min="8952" max="8954" width="13.5703125" style="14" customWidth="1"/>
    <col min="8955" max="9197" width="11" style="14"/>
    <col min="9198" max="9198" width="17" style="14" customWidth="1"/>
    <col min="9199" max="9199" width="47.7109375" style="14" customWidth="1"/>
    <col min="9200" max="9206" width="13.5703125" style="14" customWidth="1"/>
    <col min="9207" max="9207" width="15.42578125" style="14" customWidth="1"/>
    <col min="9208" max="9210" width="13.5703125" style="14" customWidth="1"/>
    <col min="9211" max="9453" width="11" style="14"/>
    <col min="9454" max="9454" width="17" style="14" customWidth="1"/>
    <col min="9455" max="9455" width="47.7109375" style="14" customWidth="1"/>
    <col min="9456" max="9462" width="13.5703125" style="14" customWidth="1"/>
    <col min="9463" max="9463" width="15.42578125" style="14" customWidth="1"/>
    <col min="9464" max="9466" width="13.5703125" style="14" customWidth="1"/>
    <col min="9467" max="9709" width="11" style="14"/>
    <col min="9710" max="9710" width="17" style="14" customWidth="1"/>
    <col min="9711" max="9711" width="47.7109375" style="14" customWidth="1"/>
    <col min="9712" max="9718" width="13.5703125" style="14" customWidth="1"/>
    <col min="9719" max="9719" width="15.42578125" style="14" customWidth="1"/>
    <col min="9720" max="9722" width="13.5703125" style="14" customWidth="1"/>
    <col min="9723" max="9965" width="11" style="14"/>
    <col min="9966" max="9966" width="17" style="14" customWidth="1"/>
    <col min="9967" max="9967" width="47.7109375" style="14" customWidth="1"/>
    <col min="9968" max="9974" width="13.5703125" style="14" customWidth="1"/>
    <col min="9975" max="9975" width="15.42578125" style="14" customWidth="1"/>
    <col min="9976" max="9978" width="13.5703125" style="14" customWidth="1"/>
    <col min="9979" max="10221" width="11" style="14"/>
    <col min="10222" max="10222" width="17" style="14" customWidth="1"/>
    <col min="10223" max="10223" width="47.7109375" style="14" customWidth="1"/>
    <col min="10224" max="10230" width="13.5703125" style="14" customWidth="1"/>
    <col min="10231" max="10231" width="15.42578125" style="14" customWidth="1"/>
    <col min="10232" max="10234" width="13.5703125" style="14" customWidth="1"/>
    <col min="10235" max="10477" width="11" style="14"/>
    <col min="10478" max="10478" width="17" style="14" customWidth="1"/>
    <col min="10479" max="10479" width="47.7109375" style="14" customWidth="1"/>
    <col min="10480" max="10486" width="13.5703125" style="14" customWidth="1"/>
    <col min="10487" max="10487" width="15.42578125" style="14" customWidth="1"/>
    <col min="10488" max="10490" width="13.5703125" style="14" customWidth="1"/>
    <col min="10491" max="10733" width="11" style="14"/>
    <col min="10734" max="10734" width="17" style="14" customWidth="1"/>
    <col min="10735" max="10735" width="47.7109375" style="14" customWidth="1"/>
    <col min="10736" max="10742" width="13.5703125" style="14" customWidth="1"/>
    <col min="10743" max="10743" width="15.42578125" style="14" customWidth="1"/>
    <col min="10744" max="10746" width="13.5703125" style="14" customWidth="1"/>
    <col min="10747" max="10989" width="11" style="14"/>
    <col min="10990" max="10990" width="17" style="14" customWidth="1"/>
    <col min="10991" max="10991" width="47.7109375" style="14" customWidth="1"/>
    <col min="10992" max="10998" width="13.5703125" style="14" customWidth="1"/>
    <col min="10999" max="10999" width="15.42578125" style="14" customWidth="1"/>
    <col min="11000" max="11002" width="13.5703125" style="14" customWidth="1"/>
    <col min="11003" max="11245" width="11" style="14"/>
    <col min="11246" max="11246" width="17" style="14" customWidth="1"/>
    <col min="11247" max="11247" width="47.7109375" style="14" customWidth="1"/>
    <col min="11248" max="11254" width="13.5703125" style="14" customWidth="1"/>
    <col min="11255" max="11255" width="15.42578125" style="14" customWidth="1"/>
    <col min="11256" max="11258" width="13.5703125" style="14" customWidth="1"/>
    <col min="11259" max="11501" width="11" style="14"/>
    <col min="11502" max="11502" width="17" style="14" customWidth="1"/>
    <col min="11503" max="11503" width="47.7109375" style="14" customWidth="1"/>
    <col min="11504" max="11510" width="13.5703125" style="14" customWidth="1"/>
    <col min="11511" max="11511" width="15.42578125" style="14" customWidth="1"/>
    <col min="11512" max="11514" width="13.5703125" style="14" customWidth="1"/>
    <col min="11515" max="11757" width="11" style="14"/>
    <col min="11758" max="11758" width="17" style="14" customWidth="1"/>
    <col min="11759" max="11759" width="47.7109375" style="14" customWidth="1"/>
    <col min="11760" max="11766" width="13.5703125" style="14" customWidth="1"/>
    <col min="11767" max="11767" width="15.42578125" style="14" customWidth="1"/>
    <col min="11768" max="11770" width="13.5703125" style="14" customWidth="1"/>
    <col min="11771" max="12013" width="11" style="14"/>
    <col min="12014" max="12014" width="17" style="14" customWidth="1"/>
    <col min="12015" max="12015" width="47.7109375" style="14" customWidth="1"/>
    <col min="12016" max="12022" width="13.5703125" style="14" customWidth="1"/>
    <col min="12023" max="12023" width="15.42578125" style="14" customWidth="1"/>
    <col min="12024" max="12026" width="13.5703125" style="14" customWidth="1"/>
    <col min="12027" max="12269" width="11" style="14"/>
    <col min="12270" max="12270" width="17" style="14" customWidth="1"/>
    <col min="12271" max="12271" width="47.7109375" style="14" customWidth="1"/>
    <col min="12272" max="12278" width="13.5703125" style="14" customWidth="1"/>
    <col min="12279" max="12279" width="15.42578125" style="14" customWidth="1"/>
    <col min="12280" max="12282" width="13.5703125" style="14" customWidth="1"/>
    <col min="12283" max="12525" width="11" style="14"/>
    <col min="12526" max="12526" width="17" style="14" customWidth="1"/>
    <col min="12527" max="12527" width="47.7109375" style="14" customWidth="1"/>
    <col min="12528" max="12534" width="13.5703125" style="14" customWidth="1"/>
    <col min="12535" max="12535" width="15.42578125" style="14" customWidth="1"/>
    <col min="12536" max="12538" width="13.5703125" style="14" customWidth="1"/>
    <col min="12539" max="12781" width="11" style="14"/>
    <col min="12782" max="12782" width="17" style="14" customWidth="1"/>
    <col min="12783" max="12783" width="47.7109375" style="14" customWidth="1"/>
    <col min="12784" max="12790" width="13.5703125" style="14" customWidth="1"/>
    <col min="12791" max="12791" width="15.42578125" style="14" customWidth="1"/>
    <col min="12792" max="12794" width="13.5703125" style="14" customWidth="1"/>
    <col min="12795" max="13037" width="11" style="14"/>
    <col min="13038" max="13038" width="17" style="14" customWidth="1"/>
    <col min="13039" max="13039" width="47.7109375" style="14" customWidth="1"/>
    <col min="13040" max="13046" width="13.5703125" style="14" customWidth="1"/>
    <col min="13047" max="13047" width="15.42578125" style="14" customWidth="1"/>
    <col min="13048" max="13050" width="13.5703125" style="14" customWidth="1"/>
    <col min="13051" max="13293" width="11" style="14"/>
    <col min="13294" max="13294" width="17" style="14" customWidth="1"/>
    <col min="13295" max="13295" width="47.7109375" style="14" customWidth="1"/>
    <col min="13296" max="13302" width="13.5703125" style="14" customWidth="1"/>
    <col min="13303" max="13303" width="15.42578125" style="14" customWidth="1"/>
    <col min="13304" max="13306" width="13.5703125" style="14" customWidth="1"/>
    <col min="13307" max="13549" width="11" style="14"/>
    <col min="13550" max="13550" width="17" style="14" customWidth="1"/>
    <col min="13551" max="13551" width="47.7109375" style="14" customWidth="1"/>
    <col min="13552" max="13558" width="13.5703125" style="14" customWidth="1"/>
    <col min="13559" max="13559" width="15.42578125" style="14" customWidth="1"/>
    <col min="13560" max="13562" width="13.5703125" style="14" customWidth="1"/>
    <col min="13563" max="13805" width="11" style="14"/>
    <col min="13806" max="13806" width="17" style="14" customWidth="1"/>
    <col min="13807" max="13807" width="47.7109375" style="14" customWidth="1"/>
    <col min="13808" max="13814" width="13.5703125" style="14" customWidth="1"/>
    <col min="13815" max="13815" width="15.42578125" style="14" customWidth="1"/>
    <col min="13816" max="13818" width="13.5703125" style="14" customWidth="1"/>
    <col min="13819" max="14061" width="11" style="14"/>
    <col min="14062" max="14062" width="17" style="14" customWidth="1"/>
    <col min="14063" max="14063" width="47.7109375" style="14" customWidth="1"/>
    <col min="14064" max="14070" width="13.5703125" style="14" customWidth="1"/>
    <col min="14071" max="14071" width="15.42578125" style="14" customWidth="1"/>
    <col min="14072" max="14074" width="13.5703125" style="14" customWidth="1"/>
    <col min="14075" max="14317" width="11" style="14"/>
    <col min="14318" max="14318" width="17" style="14" customWidth="1"/>
    <col min="14319" max="14319" width="47.7109375" style="14" customWidth="1"/>
    <col min="14320" max="14326" width="13.5703125" style="14" customWidth="1"/>
    <col min="14327" max="14327" width="15.42578125" style="14" customWidth="1"/>
    <col min="14328" max="14330" width="13.5703125" style="14" customWidth="1"/>
    <col min="14331" max="14573" width="11" style="14"/>
    <col min="14574" max="14574" width="17" style="14" customWidth="1"/>
    <col min="14575" max="14575" width="47.7109375" style="14" customWidth="1"/>
    <col min="14576" max="14582" width="13.5703125" style="14" customWidth="1"/>
    <col min="14583" max="14583" width="15.42578125" style="14" customWidth="1"/>
    <col min="14584" max="14586" width="13.5703125" style="14" customWidth="1"/>
    <col min="14587" max="14829" width="11" style="14"/>
    <col min="14830" max="14830" width="17" style="14" customWidth="1"/>
    <col min="14831" max="14831" width="47.7109375" style="14" customWidth="1"/>
    <col min="14832" max="14838" width="13.5703125" style="14" customWidth="1"/>
    <col min="14839" max="14839" width="15.42578125" style="14" customWidth="1"/>
    <col min="14840" max="14842" width="13.5703125" style="14" customWidth="1"/>
    <col min="14843" max="15085" width="11" style="14"/>
    <col min="15086" max="15086" width="17" style="14" customWidth="1"/>
    <col min="15087" max="15087" width="47.7109375" style="14" customWidth="1"/>
    <col min="15088" max="15094" width="13.5703125" style="14" customWidth="1"/>
    <col min="15095" max="15095" width="15.42578125" style="14" customWidth="1"/>
    <col min="15096" max="15098" width="13.5703125" style="14" customWidth="1"/>
    <col min="15099" max="15341" width="11" style="14"/>
    <col min="15342" max="15342" width="17" style="14" customWidth="1"/>
    <col min="15343" max="15343" width="47.7109375" style="14" customWidth="1"/>
    <col min="15344" max="15350" width="13.5703125" style="14" customWidth="1"/>
    <col min="15351" max="15351" width="15.42578125" style="14" customWidth="1"/>
    <col min="15352" max="15354" width="13.5703125" style="14" customWidth="1"/>
    <col min="15355" max="15597" width="11" style="14"/>
    <col min="15598" max="15598" width="17" style="14" customWidth="1"/>
    <col min="15599" max="15599" width="47.7109375" style="14" customWidth="1"/>
    <col min="15600" max="15606" width="13.5703125" style="14" customWidth="1"/>
    <col min="15607" max="15607" width="15.42578125" style="14" customWidth="1"/>
    <col min="15608" max="15610" width="13.5703125" style="14" customWidth="1"/>
    <col min="15611" max="15853" width="11" style="14"/>
    <col min="15854" max="15854" width="17" style="14" customWidth="1"/>
    <col min="15855" max="15855" width="47.7109375" style="14" customWidth="1"/>
    <col min="15856" max="15862" width="13.5703125" style="14" customWidth="1"/>
    <col min="15863" max="15863" width="15.42578125" style="14" customWidth="1"/>
    <col min="15864" max="15866" width="13.5703125" style="14" customWidth="1"/>
    <col min="15867" max="16109" width="11" style="14"/>
    <col min="16110" max="16110" width="17" style="14" customWidth="1"/>
    <col min="16111" max="16111" width="47.7109375" style="14" customWidth="1"/>
    <col min="16112" max="16118" width="13.5703125" style="14" customWidth="1"/>
    <col min="16119" max="16119" width="15.42578125" style="14" customWidth="1"/>
    <col min="16120" max="16122" width="13.5703125" style="14" customWidth="1"/>
    <col min="16123" max="16384" width="11" style="14"/>
  </cols>
  <sheetData>
    <row r="1" spans="1:101">
      <c r="A1" s="553"/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</row>
    <row r="2" spans="1:101">
      <c r="A2" s="554"/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</row>
    <row r="3" spans="1:101" s="60" customFormat="1" ht="19.5" customHeight="1">
      <c r="A3" s="553"/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</row>
    <row r="4" spans="1:101" s="267" customFormat="1" ht="35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01" s="267" customFormat="1" ht="37.5" customHeight="1">
      <c r="A5" s="555" t="s">
        <v>106</v>
      </c>
      <c r="B5" s="262" t="s">
        <v>107</v>
      </c>
      <c r="C5" s="557" t="s">
        <v>185</v>
      </c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551" t="s">
        <v>186</v>
      </c>
      <c r="O5" s="552"/>
      <c r="P5" s="552"/>
      <c r="Q5" s="552"/>
      <c r="R5" s="552"/>
      <c r="S5" s="552"/>
      <c r="T5" s="552"/>
      <c r="U5" s="552"/>
      <c r="V5" s="552"/>
      <c r="W5" s="552"/>
      <c r="X5" s="552"/>
      <c r="Y5" s="545" t="s">
        <v>187</v>
      </c>
      <c r="Z5" s="546"/>
      <c r="AA5" s="546"/>
      <c r="AB5" s="546"/>
      <c r="AC5" s="546"/>
      <c r="AD5" s="546"/>
      <c r="AE5" s="546"/>
      <c r="AF5" s="546"/>
      <c r="AG5" s="546"/>
      <c r="AH5" s="546"/>
      <c r="AI5" s="546"/>
      <c r="AJ5" s="547" t="s">
        <v>193</v>
      </c>
      <c r="AK5" s="548"/>
      <c r="AL5" s="548"/>
      <c r="AM5" s="548"/>
      <c r="AN5" s="548"/>
      <c r="AO5" s="548"/>
      <c r="AP5" s="548"/>
      <c r="AQ5" s="548"/>
      <c r="AR5" s="548"/>
      <c r="AS5" s="548"/>
      <c r="AT5" s="548"/>
      <c r="AU5" s="549" t="s">
        <v>188</v>
      </c>
      <c r="AV5" s="550"/>
      <c r="AW5" s="550"/>
      <c r="AX5" s="550"/>
      <c r="AY5" s="550"/>
      <c r="AZ5" s="550"/>
      <c r="BA5" s="550"/>
      <c r="BB5" s="550"/>
      <c r="BC5" s="550"/>
      <c r="BD5" s="550"/>
      <c r="BE5" s="550"/>
      <c r="BF5" s="542" t="s">
        <v>179</v>
      </c>
      <c r="BG5" s="543"/>
      <c r="BH5" s="543"/>
      <c r="BI5" s="543"/>
      <c r="BJ5" s="543"/>
      <c r="BK5" s="543"/>
      <c r="BL5" s="543"/>
      <c r="BM5" s="543"/>
      <c r="BN5" s="543"/>
      <c r="BO5" s="543"/>
      <c r="BP5" s="544"/>
      <c r="BQ5" s="542" t="s">
        <v>180</v>
      </c>
      <c r="BR5" s="543"/>
      <c r="BS5" s="543"/>
      <c r="BT5" s="543"/>
      <c r="BU5" s="543"/>
      <c r="BV5" s="543"/>
      <c r="BW5" s="543"/>
      <c r="BX5" s="543"/>
      <c r="BY5" s="543"/>
      <c r="BZ5" s="543"/>
      <c r="CA5" s="544"/>
      <c r="CB5" s="542" t="s">
        <v>181</v>
      </c>
      <c r="CC5" s="543"/>
      <c r="CD5" s="543"/>
      <c r="CE5" s="543"/>
      <c r="CF5" s="543"/>
      <c r="CG5" s="543"/>
      <c r="CH5" s="543"/>
      <c r="CI5" s="543"/>
      <c r="CJ5" s="543"/>
      <c r="CK5" s="543"/>
      <c r="CL5" s="544"/>
      <c r="CM5" s="542" t="s">
        <v>189</v>
      </c>
      <c r="CN5" s="543"/>
      <c r="CO5" s="543"/>
      <c r="CP5" s="543"/>
      <c r="CQ5" s="543"/>
      <c r="CR5" s="543"/>
      <c r="CS5" s="543"/>
      <c r="CT5" s="543"/>
      <c r="CU5" s="543"/>
      <c r="CV5" s="543"/>
      <c r="CW5" s="544"/>
    </row>
    <row r="6" spans="1:101" s="267" customFormat="1" ht="37.5" customHeight="1">
      <c r="A6" s="556"/>
      <c r="B6" s="263"/>
      <c r="C6" s="137" t="s">
        <v>159</v>
      </c>
      <c r="D6" s="137" t="s">
        <v>40</v>
      </c>
      <c r="E6" s="137" t="s">
        <v>41</v>
      </c>
      <c r="F6" s="137" t="s">
        <v>42</v>
      </c>
      <c r="G6" s="137" t="s">
        <v>43</v>
      </c>
      <c r="H6" s="137" t="s">
        <v>44</v>
      </c>
      <c r="I6" s="137" t="s">
        <v>45</v>
      </c>
      <c r="J6" s="137" t="s">
        <v>46</v>
      </c>
      <c r="K6" s="137" t="s">
        <v>47</v>
      </c>
      <c r="L6" s="137" t="s">
        <v>61</v>
      </c>
      <c r="M6" s="264" t="s">
        <v>49</v>
      </c>
      <c r="N6" s="230" t="s">
        <v>159</v>
      </c>
      <c r="O6" s="228" t="s">
        <v>40</v>
      </c>
      <c r="P6" s="228" t="s">
        <v>41</v>
      </c>
      <c r="Q6" s="228" t="s">
        <v>42</v>
      </c>
      <c r="R6" s="228" t="s">
        <v>43</v>
      </c>
      <c r="S6" s="228" t="s">
        <v>44</v>
      </c>
      <c r="T6" s="228" t="s">
        <v>45</v>
      </c>
      <c r="U6" s="228" t="s">
        <v>46</v>
      </c>
      <c r="V6" s="228" t="s">
        <v>47</v>
      </c>
      <c r="W6" s="228" t="s">
        <v>61</v>
      </c>
      <c r="X6" s="261" t="s">
        <v>49</v>
      </c>
      <c r="Y6" s="237" t="s">
        <v>159</v>
      </c>
      <c r="Z6" s="238" t="s">
        <v>40</v>
      </c>
      <c r="AA6" s="238" t="s">
        <v>41</v>
      </c>
      <c r="AB6" s="238" t="s">
        <v>42</v>
      </c>
      <c r="AC6" s="238" t="s">
        <v>43</v>
      </c>
      <c r="AD6" s="238" t="s">
        <v>44</v>
      </c>
      <c r="AE6" s="238" t="s">
        <v>45</v>
      </c>
      <c r="AF6" s="238" t="s">
        <v>46</v>
      </c>
      <c r="AG6" s="238" t="s">
        <v>47</v>
      </c>
      <c r="AH6" s="238" t="s">
        <v>61</v>
      </c>
      <c r="AI6" s="258" t="s">
        <v>49</v>
      </c>
      <c r="AJ6" s="240" t="s">
        <v>159</v>
      </c>
      <c r="AK6" s="241" t="s">
        <v>40</v>
      </c>
      <c r="AL6" s="241" t="s">
        <v>41</v>
      </c>
      <c r="AM6" s="241" t="s">
        <v>42</v>
      </c>
      <c r="AN6" s="241" t="s">
        <v>43</v>
      </c>
      <c r="AO6" s="241" t="s">
        <v>44</v>
      </c>
      <c r="AP6" s="241" t="s">
        <v>45</v>
      </c>
      <c r="AQ6" s="241" t="s">
        <v>46</v>
      </c>
      <c r="AR6" s="241" t="s">
        <v>47</v>
      </c>
      <c r="AS6" s="241" t="s">
        <v>61</v>
      </c>
      <c r="AT6" s="259" t="s">
        <v>49</v>
      </c>
      <c r="AU6" s="231" t="s">
        <v>159</v>
      </c>
      <c r="AV6" s="232" t="s">
        <v>40</v>
      </c>
      <c r="AW6" s="232" t="s">
        <v>41</v>
      </c>
      <c r="AX6" s="232" t="s">
        <v>42</v>
      </c>
      <c r="AY6" s="232" t="s">
        <v>43</v>
      </c>
      <c r="AZ6" s="232" t="s">
        <v>44</v>
      </c>
      <c r="BA6" s="232" t="s">
        <v>45</v>
      </c>
      <c r="BB6" s="232" t="s">
        <v>46</v>
      </c>
      <c r="BC6" s="232" t="s">
        <v>47</v>
      </c>
      <c r="BD6" s="232" t="s">
        <v>61</v>
      </c>
      <c r="BE6" s="260" t="s">
        <v>49</v>
      </c>
      <c r="BF6" s="234" t="s">
        <v>159</v>
      </c>
      <c r="BG6" s="235" t="s">
        <v>40</v>
      </c>
      <c r="BH6" s="235" t="s">
        <v>41</v>
      </c>
      <c r="BI6" s="235" t="s">
        <v>42</v>
      </c>
      <c r="BJ6" s="235" t="s">
        <v>43</v>
      </c>
      <c r="BK6" s="235" t="s">
        <v>44</v>
      </c>
      <c r="BL6" s="235" t="s">
        <v>45</v>
      </c>
      <c r="BM6" s="235" t="s">
        <v>46</v>
      </c>
      <c r="BN6" s="235" t="s">
        <v>47</v>
      </c>
      <c r="BO6" s="235" t="s">
        <v>61</v>
      </c>
      <c r="BP6" s="236" t="s">
        <v>49</v>
      </c>
      <c r="BQ6" s="234" t="s">
        <v>159</v>
      </c>
      <c r="BR6" s="235" t="s">
        <v>40</v>
      </c>
      <c r="BS6" s="235" t="s">
        <v>41</v>
      </c>
      <c r="BT6" s="235" t="s">
        <v>42</v>
      </c>
      <c r="BU6" s="235" t="s">
        <v>43</v>
      </c>
      <c r="BV6" s="235" t="s">
        <v>44</v>
      </c>
      <c r="BW6" s="235" t="s">
        <v>45</v>
      </c>
      <c r="BX6" s="235" t="s">
        <v>46</v>
      </c>
      <c r="BY6" s="235" t="s">
        <v>47</v>
      </c>
      <c r="BZ6" s="235" t="s">
        <v>61</v>
      </c>
      <c r="CA6" s="236" t="s">
        <v>49</v>
      </c>
      <c r="CB6" s="234" t="s">
        <v>159</v>
      </c>
      <c r="CC6" s="235" t="s">
        <v>40</v>
      </c>
      <c r="CD6" s="235" t="s">
        <v>41</v>
      </c>
      <c r="CE6" s="235" t="s">
        <v>42</v>
      </c>
      <c r="CF6" s="235" t="s">
        <v>43</v>
      </c>
      <c r="CG6" s="235" t="s">
        <v>44</v>
      </c>
      <c r="CH6" s="235" t="s">
        <v>45</v>
      </c>
      <c r="CI6" s="235" t="s">
        <v>46</v>
      </c>
      <c r="CJ6" s="235" t="s">
        <v>47</v>
      </c>
      <c r="CK6" s="235" t="s">
        <v>61</v>
      </c>
      <c r="CL6" s="236" t="s">
        <v>49</v>
      </c>
      <c r="CM6" s="234" t="s">
        <v>159</v>
      </c>
      <c r="CN6" s="235" t="s">
        <v>40</v>
      </c>
      <c r="CO6" s="235" t="s">
        <v>41</v>
      </c>
      <c r="CP6" s="235" t="s">
        <v>42</v>
      </c>
      <c r="CQ6" s="235" t="s">
        <v>43</v>
      </c>
      <c r="CR6" s="235" t="s">
        <v>44</v>
      </c>
      <c r="CS6" s="235" t="s">
        <v>45</v>
      </c>
      <c r="CT6" s="235" t="s">
        <v>46</v>
      </c>
      <c r="CU6" s="235" t="s">
        <v>47</v>
      </c>
      <c r="CV6" s="235" t="s">
        <v>61</v>
      </c>
      <c r="CW6" s="236" t="s">
        <v>49</v>
      </c>
    </row>
    <row r="7" spans="1:101" ht="32.25" customHeight="1">
      <c r="A7" s="85" t="s">
        <v>0</v>
      </c>
      <c r="B7" s="86" t="s">
        <v>111</v>
      </c>
      <c r="C7" s="63" t="e">
        <f>SUM(D7:M7)</f>
        <v>#REF!</v>
      </c>
      <c r="D7" s="87" t="e">
        <f>+#REF!</f>
        <v>#REF!</v>
      </c>
      <c r="E7" s="87" t="e">
        <f>+#REF!</f>
        <v>#REF!</v>
      </c>
      <c r="F7" s="87" t="e">
        <f>+#REF!</f>
        <v>#REF!</v>
      </c>
      <c r="G7" s="87" t="e">
        <f>+#REF!</f>
        <v>#REF!</v>
      </c>
      <c r="H7" s="87" t="e">
        <f>+#REF!</f>
        <v>#REF!</v>
      </c>
      <c r="I7" s="87" t="e">
        <f>+#REF!</f>
        <v>#REF!</v>
      </c>
      <c r="J7" s="87" t="e">
        <f>+#REF!</f>
        <v>#REF!</v>
      </c>
      <c r="K7" s="87" t="e">
        <f>+#REF!</f>
        <v>#REF!</v>
      </c>
      <c r="L7" s="87" t="e">
        <f>+#REF!</f>
        <v>#REF!</v>
      </c>
      <c r="M7" s="87" t="e">
        <f>+#REF!</f>
        <v>#REF!</v>
      </c>
      <c r="N7" s="63" t="e">
        <f>SUM(O7:X7)</f>
        <v>#REF!</v>
      </c>
      <c r="O7" s="87" t="e">
        <f>+#REF!</f>
        <v>#REF!</v>
      </c>
      <c r="P7" s="87" t="e">
        <f>+#REF!</f>
        <v>#REF!</v>
      </c>
      <c r="Q7" s="87" t="e">
        <f>+#REF!</f>
        <v>#REF!</v>
      </c>
      <c r="R7" s="87" t="e">
        <f>+#REF!</f>
        <v>#REF!</v>
      </c>
      <c r="S7" s="87" t="e">
        <f>+#REF!</f>
        <v>#REF!</v>
      </c>
      <c r="T7" s="87" t="e">
        <f>+#REF!</f>
        <v>#REF!</v>
      </c>
      <c r="U7" s="87" t="e">
        <f>+#REF!</f>
        <v>#REF!</v>
      </c>
      <c r="V7" s="87" t="e">
        <f>+#REF!</f>
        <v>#REF!</v>
      </c>
      <c r="W7" s="87" t="e">
        <f>+#REF!</f>
        <v>#REF!</v>
      </c>
      <c r="X7" s="87" t="e">
        <f>+#REF!</f>
        <v>#REF!</v>
      </c>
      <c r="Y7" s="63" t="e">
        <f>SUM(Z7:AI7)</f>
        <v>#REF!</v>
      </c>
      <c r="Z7" s="87" t="e">
        <f>+#REF!</f>
        <v>#REF!</v>
      </c>
      <c r="AA7" s="87" t="e">
        <f>+#REF!</f>
        <v>#REF!</v>
      </c>
      <c r="AB7" s="87" t="e">
        <f>+#REF!</f>
        <v>#REF!</v>
      </c>
      <c r="AC7" s="87" t="e">
        <f>+#REF!</f>
        <v>#REF!</v>
      </c>
      <c r="AD7" s="87" t="e">
        <f>+#REF!</f>
        <v>#REF!</v>
      </c>
      <c r="AE7" s="87" t="e">
        <f>+#REF!</f>
        <v>#REF!</v>
      </c>
      <c r="AF7" s="87" t="e">
        <f>+#REF!</f>
        <v>#REF!</v>
      </c>
      <c r="AG7" s="87" t="e">
        <f>+#REF!</f>
        <v>#REF!</v>
      </c>
      <c r="AH7" s="87" t="e">
        <f>+#REF!</f>
        <v>#REF!</v>
      </c>
      <c r="AI7" s="87" t="e">
        <f>+#REF!</f>
        <v>#REF!</v>
      </c>
      <c r="AJ7" s="63" t="e">
        <f>SUM(AK7:AT7)</f>
        <v>#REF!</v>
      </c>
      <c r="AK7" s="87" t="e">
        <f>+#REF!</f>
        <v>#REF!</v>
      </c>
      <c r="AL7" s="87" t="e">
        <f>+#REF!</f>
        <v>#REF!</v>
      </c>
      <c r="AM7" s="87" t="e">
        <f>+#REF!</f>
        <v>#REF!</v>
      </c>
      <c r="AN7" s="87" t="e">
        <f>+#REF!</f>
        <v>#REF!</v>
      </c>
      <c r="AO7" s="87" t="e">
        <f>+#REF!</f>
        <v>#REF!</v>
      </c>
      <c r="AP7" s="87" t="e">
        <f>+#REF!</f>
        <v>#REF!</v>
      </c>
      <c r="AQ7" s="87" t="e">
        <f>+#REF!</f>
        <v>#REF!</v>
      </c>
      <c r="AR7" s="87" t="e">
        <f>+#REF!</f>
        <v>#REF!</v>
      </c>
      <c r="AS7" s="87" t="e">
        <f>+#REF!</f>
        <v>#REF!</v>
      </c>
      <c r="AT7" s="87" t="e">
        <f>+#REF!</f>
        <v>#REF!</v>
      </c>
      <c r="AU7" s="63" t="e">
        <f>SUM(AV7:BE7)</f>
        <v>#REF!</v>
      </c>
      <c r="AV7" s="87" t="e">
        <f>+#REF!</f>
        <v>#REF!</v>
      </c>
      <c r="AW7" s="87" t="e">
        <f>+#REF!</f>
        <v>#REF!</v>
      </c>
      <c r="AX7" s="87" t="e">
        <f>+#REF!</f>
        <v>#REF!</v>
      </c>
      <c r="AY7" s="87" t="e">
        <f>+#REF!</f>
        <v>#REF!</v>
      </c>
      <c r="AZ7" s="87" t="e">
        <f>+#REF!</f>
        <v>#REF!</v>
      </c>
      <c r="BA7" s="87" t="e">
        <f>+#REF!</f>
        <v>#REF!</v>
      </c>
      <c r="BB7" s="87" t="e">
        <f>+#REF!</f>
        <v>#REF!</v>
      </c>
      <c r="BC7" s="87" t="e">
        <f>+#REF!</f>
        <v>#REF!</v>
      </c>
      <c r="BD7" s="87" t="e">
        <f>+#REF!</f>
        <v>#REF!</v>
      </c>
      <c r="BE7" s="87" t="e">
        <f>+#REF!</f>
        <v>#REF!</v>
      </c>
      <c r="BF7" s="243" t="e">
        <f>+N7/C7*100-100</f>
        <v>#REF!</v>
      </c>
      <c r="BG7" s="243" t="e">
        <f t="shared" ref="BG7:BV22" si="0">+O7/D7*100-100</f>
        <v>#REF!</v>
      </c>
      <c r="BH7" s="243" t="e">
        <f t="shared" si="0"/>
        <v>#REF!</v>
      </c>
      <c r="BI7" s="243" t="e">
        <f t="shared" si="0"/>
        <v>#REF!</v>
      </c>
      <c r="BJ7" s="243" t="e">
        <f t="shared" si="0"/>
        <v>#REF!</v>
      </c>
      <c r="BK7" s="243" t="e">
        <f t="shared" si="0"/>
        <v>#REF!</v>
      </c>
      <c r="BL7" s="243" t="e">
        <f t="shared" si="0"/>
        <v>#REF!</v>
      </c>
      <c r="BM7" s="243" t="e">
        <f t="shared" si="0"/>
        <v>#REF!</v>
      </c>
      <c r="BN7" s="243" t="e">
        <f t="shared" si="0"/>
        <v>#REF!</v>
      </c>
      <c r="BO7" s="243" t="e">
        <f t="shared" si="0"/>
        <v>#REF!</v>
      </c>
      <c r="BP7" s="244" t="e">
        <f t="shared" si="0"/>
        <v>#REF!</v>
      </c>
      <c r="BQ7" s="243" t="e">
        <f t="shared" si="0"/>
        <v>#REF!</v>
      </c>
      <c r="BR7" s="243" t="e">
        <f t="shared" si="0"/>
        <v>#REF!</v>
      </c>
      <c r="BS7" s="243" t="e">
        <f t="shared" si="0"/>
        <v>#REF!</v>
      </c>
      <c r="BT7" s="243" t="e">
        <f t="shared" si="0"/>
        <v>#REF!</v>
      </c>
      <c r="BU7" s="243" t="e">
        <f t="shared" si="0"/>
        <v>#REF!</v>
      </c>
      <c r="BV7" s="243" t="e">
        <f t="shared" si="0"/>
        <v>#REF!</v>
      </c>
      <c r="BW7" s="243" t="e">
        <f t="shared" ref="BW7:CL22" si="1">+AE7/T7*100-100</f>
        <v>#REF!</v>
      </c>
      <c r="BX7" s="243" t="e">
        <f t="shared" si="1"/>
        <v>#REF!</v>
      </c>
      <c r="BY7" s="243" t="e">
        <f t="shared" si="1"/>
        <v>#REF!</v>
      </c>
      <c r="BZ7" s="243" t="e">
        <f t="shared" si="1"/>
        <v>#REF!</v>
      </c>
      <c r="CA7" s="244" t="e">
        <f t="shared" si="1"/>
        <v>#REF!</v>
      </c>
      <c r="CB7" s="243" t="e">
        <f t="shared" si="1"/>
        <v>#REF!</v>
      </c>
      <c r="CC7" s="243" t="e">
        <f t="shared" si="1"/>
        <v>#REF!</v>
      </c>
      <c r="CD7" s="243" t="e">
        <f t="shared" si="1"/>
        <v>#REF!</v>
      </c>
      <c r="CE7" s="243" t="e">
        <f t="shared" si="1"/>
        <v>#REF!</v>
      </c>
      <c r="CF7" s="243" t="e">
        <f t="shared" si="1"/>
        <v>#REF!</v>
      </c>
      <c r="CG7" s="243" t="e">
        <f t="shared" si="1"/>
        <v>#REF!</v>
      </c>
      <c r="CH7" s="243" t="e">
        <f t="shared" si="1"/>
        <v>#REF!</v>
      </c>
      <c r="CI7" s="243" t="e">
        <f t="shared" si="1"/>
        <v>#REF!</v>
      </c>
      <c r="CJ7" s="243" t="e">
        <f t="shared" si="1"/>
        <v>#REF!</v>
      </c>
      <c r="CK7" s="243" t="e">
        <f t="shared" si="1"/>
        <v>#REF!</v>
      </c>
      <c r="CL7" s="244" t="e">
        <f t="shared" si="1"/>
        <v>#REF!</v>
      </c>
      <c r="CM7" s="243" t="e">
        <f>+AU7/AJ7*100-100</f>
        <v>#REF!</v>
      </c>
      <c r="CN7" s="243" t="e">
        <f t="shared" ref="CN7:CW25" si="2">+AV7/AK7*100-100</f>
        <v>#REF!</v>
      </c>
      <c r="CO7" s="243" t="e">
        <f t="shared" si="2"/>
        <v>#REF!</v>
      </c>
      <c r="CP7" s="243" t="e">
        <f t="shared" si="2"/>
        <v>#REF!</v>
      </c>
      <c r="CQ7" s="243" t="e">
        <f t="shared" si="2"/>
        <v>#REF!</v>
      </c>
      <c r="CR7" s="243" t="e">
        <f t="shared" si="2"/>
        <v>#REF!</v>
      </c>
      <c r="CS7" s="243" t="e">
        <f t="shared" si="2"/>
        <v>#REF!</v>
      </c>
      <c r="CT7" s="243" t="e">
        <f t="shared" si="2"/>
        <v>#REF!</v>
      </c>
      <c r="CU7" s="243" t="e">
        <f t="shared" si="2"/>
        <v>#REF!</v>
      </c>
      <c r="CV7" s="243" t="e">
        <f t="shared" si="2"/>
        <v>#REF!</v>
      </c>
      <c r="CW7" s="244" t="e">
        <f t="shared" si="2"/>
        <v>#REF!</v>
      </c>
    </row>
    <row r="8" spans="1:101" ht="32.25" customHeight="1">
      <c r="A8" s="85" t="s">
        <v>2</v>
      </c>
      <c r="B8" s="86" t="s">
        <v>3</v>
      </c>
      <c r="C8" s="63" t="e">
        <f t="shared" ref="C8:C19" si="3">SUM(D8:M8)</f>
        <v>#REF!</v>
      </c>
      <c r="D8" s="87" t="e">
        <f>+#REF!</f>
        <v>#REF!</v>
      </c>
      <c r="E8" s="87" t="e">
        <f>+#REF!</f>
        <v>#REF!</v>
      </c>
      <c r="F8" s="87" t="e">
        <f>+#REF!</f>
        <v>#REF!</v>
      </c>
      <c r="G8" s="87" t="e">
        <f>+#REF!</f>
        <v>#REF!</v>
      </c>
      <c r="H8" s="87" t="e">
        <f>+#REF!</f>
        <v>#REF!</v>
      </c>
      <c r="I8" s="87" t="e">
        <f>+#REF!</f>
        <v>#REF!</v>
      </c>
      <c r="J8" s="87" t="e">
        <f>+#REF!</f>
        <v>#REF!</v>
      </c>
      <c r="K8" s="87" t="e">
        <f>+#REF!</f>
        <v>#REF!</v>
      </c>
      <c r="L8" s="87" t="e">
        <f>+#REF!</f>
        <v>#REF!</v>
      </c>
      <c r="M8" s="87" t="e">
        <f>+#REF!</f>
        <v>#REF!</v>
      </c>
      <c r="N8" s="63" t="e">
        <f t="shared" ref="N8:N22" si="4">SUM(O8:X8)</f>
        <v>#REF!</v>
      </c>
      <c r="O8" s="87" t="e">
        <f>+#REF!</f>
        <v>#REF!</v>
      </c>
      <c r="P8" s="87" t="e">
        <f>+#REF!</f>
        <v>#REF!</v>
      </c>
      <c r="Q8" s="87" t="e">
        <f>+#REF!</f>
        <v>#REF!</v>
      </c>
      <c r="R8" s="87" t="e">
        <f>+#REF!</f>
        <v>#REF!</v>
      </c>
      <c r="S8" s="87" t="e">
        <f>+#REF!</f>
        <v>#REF!</v>
      </c>
      <c r="T8" s="87" t="e">
        <f>+#REF!</f>
        <v>#REF!</v>
      </c>
      <c r="U8" s="87" t="e">
        <f>+#REF!</f>
        <v>#REF!</v>
      </c>
      <c r="V8" s="87" t="e">
        <f>+#REF!</f>
        <v>#REF!</v>
      </c>
      <c r="W8" s="87" t="e">
        <f>+#REF!</f>
        <v>#REF!</v>
      </c>
      <c r="X8" s="87" t="e">
        <f>+#REF!</f>
        <v>#REF!</v>
      </c>
      <c r="Y8" s="63" t="e">
        <f t="shared" ref="Y8:Y22" si="5">SUM(Z8:AI8)</f>
        <v>#REF!</v>
      </c>
      <c r="Z8" s="87" t="e">
        <f>+#REF!</f>
        <v>#REF!</v>
      </c>
      <c r="AA8" s="87" t="e">
        <f>+#REF!</f>
        <v>#REF!</v>
      </c>
      <c r="AB8" s="87" t="e">
        <f>+#REF!</f>
        <v>#REF!</v>
      </c>
      <c r="AC8" s="87" t="e">
        <f>+#REF!</f>
        <v>#REF!</v>
      </c>
      <c r="AD8" s="87" t="e">
        <f>+#REF!</f>
        <v>#REF!</v>
      </c>
      <c r="AE8" s="87" t="e">
        <f>+#REF!</f>
        <v>#REF!</v>
      </c>
      <c r="AF8" s="87" t="e">
        <f>+#REF!</f>
        <v>#REF!</v>
      </c>
      <c r="AG8" s="87" t="e">
        <f>+#REF!</f>
        <v>#REF!</v>
      </c>
      <c r="AH8" s="87" t="e">
        <f>+#REF!</f>
        <v>#REF!</v>
      </c>
      <c r="AI8" s="87" t="e">
        <f>+#REF!</f>
        <v>#REF!</v>
      </c>
      <c r="AJ8" s="63" t="e">
        <f t="shared" ref="AJ8:AJ22" si="6">SUM(AK8:AT8)</f>
        <v>#REF!</v>
      </c>
      <c r="AK8" s="87" t="e">
        <f>+#REF!</f>
        <v>#REF!</v>
      </c>
      <c r="AL8" s="87" t="e">
        <f>+#REF!</f>
        <v>#REF!</v>
      </c>
      <c r="AM8" s="87" t="e">
        <f>+#REF!</f>
        <v>#REF!</v>
      </c>
      <c r="AN8" s="87" t="e">
        <f>+#REF!</f>
        <v>#REF!</v>
      </c>
      <c r="AO8" s="87" t="e">
        <f>+#REF!</f>
        <v>#REF!</v>
      </c>
      <c r="AP8" s="87" t="e">
        <f>+#REF!</f>
        <v>#REF!</v>
      </c>
      <c r="AQ8" s="87" t="e">
        <f>+#REF!</f>
        <v>#REF!</v>
      </c>
      <c r="AR8" s="87" t="e">
        <f>+#REF!</f>
        <v>#REF!</v>
      </c>
      <c r="AS8" s="87" t="e">
        <f>+#REF!</f>
        <v>#REF!</v>
      </c>
      <c r="AT8" s="87" t="e">
        <f>+#REF!</f>
        <v>#REF!</v>
      </c>
      <c r="AU8" s="63" t="e">
        <f t="shared" ref="AU8:AU22" si="7">SUM(AV8:BE8)</f>
        <v>#REF!</v>
      </c>
      <c r="AV8" s="87" t="e">
        <f>+#REF!</f>
        <v>#REF!</v>
      </c>
      <c r="AW8" s="87" t="e">
        <f>+#REF!</f>
        <v>#REF!</v>
      </c>
      <c r="AX8" s="87" t="e">
        <f>+#REF!</f>
        <v>#REF!</v>
      </c>
      <c r="AY8" s="87" t="e">
        <f>+#REF!</f>
        <v>#REF!</v>
      </c>
      <c r="AZ8" s="87" t="e">
        <f>+#REF!</f>
        <v>#REF!</v>
      </c>
      <c r="BA8" s="87" t="e">
        <f>+#REF!</f>
        <v>#REF!</v>
      </c>
      <c r="BB8" s="87" t="e">
        <f>+#REF!</f>
        <v>#REF!</v>
      </c>
      <c r="BC8" s="87" t="e">
        <f>+#REF!</f>
        <v>#REF!</v>
      </c>
      <c r="BD8" s="87" t="e">
        <f>+#REF!</f>
        <v>#REF!</v>
      </c>
      <c r="BE8" s="87" t="e">
        <f>+#REF!</f>
        <v>#REF!</v>
      </c>
      <c r="BF8" s="245" t="e">
        <f t="shared" ref="BF8:BU25" si="8">+N8/C8*100-100</f>
        <v>#REF!</v>
      </c>
      <c r="BG8" s="245" t="e">
        <f t="shared" si="0"/>
        <v>#REF!</v>
      </c>
      <c r="BH8" s="245" t="e">
        <f t="shared" si="0"/>
        <v>#REF!</v>
      </c>
      <c r="BI8" s="245" t="e">
        <f t="shared" si="0"/>
        <v>#REF!</v>
      </c>
      <c r="BJ8" s="245" t="e">
        <f t="shared" si="0"/>
        <v>#REF!</v>
      </c>
      <c r="BK8" s="245" t="e">
        <f t="shared" si="0"/>
        <v>#REF!</v>
      </c>
      <c r="BL8" s="245" t="e">
        <f t="shared" si="0"/>
        <v>#REF!</v>
      </c>
      <c r="BM8" s="245" t="e">
        <f t="shared" si="0"/>
        <v>#REF!</v>
      </c>
      <c r="BN8" s="245" t="e">
        <f t="shared" si="0"/>
        <v>#REF!</v>
      </c>
      <c r="BO8" s="245" t="e">
        <f t="shared" si="0"/>
        <v>#REF!</v>
      </c>
      <c r="BP8" s="246" t="e">
        <f t="shared" si="0"/>
        <v>#REF!</v>
      </c>
      <c r="BQ8" s="245" t="e">
        <f t="shared" si="0"/>
        <v>#REF!</v>
      </c>
      <c r="BR8" s="245" t="e">
        <f t="shared" si="0"/>
        <v>#REF!</v>
      </c>
      <c r="BS8" s="245" t="e">
        <f t="shared" si="0"/>
        <v>#REF!</v>
      </c>
      <c r="BT8" s="245" t="e">
        <f t="shared" si="0"/>
        <v>#REF!</v>
      </c>
      <c r="BU8" s="245" t="e">
        <f t="shared" si="0"/>
        <v>#REF!</v>
      </c>
      <c r="BV8" s="245" t="e">
        <f t="shared" si="0"/>
        <v>#REF!</v>
      </c>
      <c r="BW8" s="245" t="e">
        <f t="shared" si="1"/>
        <v>#REF!</v>
      </c>
      <c r="BX8" s="245" t="e">
        <f t="shared" si="1"/>
        <v>#REF!</v>
      </c>
      <c r="BY8" s="245" t="e">
        <f t="shared" si="1"/>
        <v>#REF!</v>
      </c>
      <c r="BZ8" s="245" t="e">
        <f t="shared" si="1"/>
        <v>#REF!</v>
      </c>
      <c r="CA8" s="246" t="e">
        <f t="shared" si="1"/>
        <v>#REF!</v>
      </c>
      <c r="CB8" s="245" t="e">
        <f t="shared" si="1"/>
        <v>#REF!</v>
      </c>
      <c r="CC8" s="245" t="e">
        <f t="shared" si="1"/>
        <v>#REF!</v>
      </c>
      <c r="CD8" s="245" t="e">
        <f t="shared" si="1"/>
        <v>#REF!</v>
      </c>
      <c r="CE8" s="245" t="e">
        <f t="shared" si="1"/>
        <v>#REF!</v>
      </c>
      <c r="CF8" s="245" t="e">
        <f t="shared" si="1"/>
        <v>#REF!</v>
      </c>
      <c r="CG8" s="245" t="e">
        <f t="shared" si="1"/>
        <v>#REF!</v>
      </c>
      <c r="CH8" s="245" t="e">
        <f t="shared" si="1"/>
        <v>#REF!</v>
      </c>
      <c r="CI8" s="245" t="e">
        <f t="shared" si="1"/>
        <v>#REF!</v>
      </c>
      <c r="CJ8" s="245" t="e">
        <f t="shared" si="1"/>
        <v>#REF!</v>
      </c>
      <c r="CK8" s="245" t="e">
        <f t="shared" si="1"/>
        <v>#REF!</v>
      </c>
      <c r="CL8" s="246" t="e">
        <f t="shared" si="1"/>
        <v>#REF!</v>
      </c>
      <c r="CM8" s="245" t="e">
        <f t="shared" ref="CM8:CM25" si="9">+AU8/AJ8*100-100</f>
        <v>#REF!</v>
      </c>
      <c r="CN8" s="245" t="e">
        <f t="shared" si="2"/>
        <v>#REF!</v>
      </c>
      <c r="CO8" s="245" t="e">
        <f t="shared" si="2"/>
        <v>#REF!</v>
      </c>
      <c r="CP8" s="245" t="e">
        <f t="shared" si="2"/>
        <v>#REF!</v>
      </c>
      <c r="CQ8" s="245" t="e">
        <f t="shared" si="2"/>
        <v>#REF!</v>
      </c>
      <c r="CR8" s="245" t="e">
        <f t="shared" si="2"/>
        <v>#REF!</v>
      </c>
      <c r="CS8" s="245" t="e">
        <f t="shared" si="2"/>
        <v>#REF!</v>
      </c>
      <c r="CT8" s="245" t="e">
        <f t="shared" si="2"/>
        <v>#REF!</v>
      </c>
      <c r="CU8" s="245" t="e">
        <f t="shared" si="2"/>
        <v>#REF!</v>
      </c>
      <c r="CV8" s="245" t="e">
        <f t="shared" si="2"/>
        <v>#REF!</v>
      </c>
      <c r="CW8" s="246" t="e">
        <f t="shared" si="2"/>
        <v>#REF!</v>
      </c>
    </row>
    <row r="9" spans="1:101" ht="32.25" customHeight="1">
      <c r="A9" s="85" t="s">
        <v>4</v>
      </c>
      <c r="B9" s="86" t="s">
        <v>112</v>
      </c>
      <c r="C9" s="63" t="e">
        <f t="shared" si="3"/>
        <v>#REF!</v>
      </c>
      <c r="D9" s="87" t="e">
        <f>+#REF!</f>
        <v>#REF!</v>
      </c>
      <c r="E9" s="87" t="e">
        <f>+#REF!</f>
        <v>#REF!</v>
      </c>
      <c r="F9" s="87" t="e">
        <f>+#REF!</f>
        <v>#REF!</v>
      </c>
      <c r="G9" s="87" t="e">
        <f>+#REF!</f>
        <v>#REF!</v>
      </c>
      <c r="H9" s="87" t="e">
        <f>+#REF!</f>
        <v>#REF!</v>
      </c>
      <c r="I9" s="87" t="e">
        <f>+#REF!</f>
        <v>#REF!</v>
      </c>
      <c r="J9" s="87" t="e">
        <f>+#REF!</f>
        <v>#REF!</v>
      </c>
      <c r="K9" s="87" t="e">
        <f>+#REF!</f>
        <v>#REF!</v>
      </c>
      <c r="L9" s="87" t="e">
        <f>+#REF!</f>
        <v>#REF!</v>
      </c>
      <c r="M9" s="87" t="e">
        <f>+#REF!</f>
        <v>#REF!</v>
      </c>
      <c r="N9" s="63" t="e">
        <f t="shared" si="4"/>
        <v>#REF!</v>
      </c>
      <c r="O9" s="87" t="e">
        <f>+#REF!</f>
        <v>#REF!</v>
      </c>
      <c r="P9" s="87" t="e">
        <f>+#REF!</f>
        <v>#REF!</v>
      </c>
      <c r="Q9" s="87" t="e">
        <f>+#REF!</f>
        <v>#REF!</v>
      </c>
      <c r="R9" s="87" t="e">
        <f>+#REF!</f>
        <v>#REF!</v>
      </c>
      <c r="S9" s="87" t="e">
        <f>+#REF!</f>
        <v>#REF!</v>
      </c>
      <c r="T9" s="87" t="e">
        <f>+#REF!</f>
        <v>#REF!</v>
      </c>
      <c r="U9" s="87" t="e">
        <f>+#REF!</f>
        <v>#REF!</v>
      </c>
      <c r="V9" s="87" t="e">
        <f>+#REF!</f>
        <v>#REF!</v>
      </c>
      <c r="W9" s="87" t="e">
        <f>+#REF!</f>
        <v>#REF!</v>
      </c>
      <c r="X9" s="87" t="e">
        <f>+#REF!</f>
        <v>#REF!</v>
      </c>
      <c r="Y9" s="63" t="e">
        <f t="shared" si="5"/>
        <v>#REF!</v>
      </c>
      <c r="Z9" s="87" t="e">
        <f>+#REF!</f>
        <v>#REF!</v>
      </c>
      <c r="AA9" s="87" t="e">
        <f>+#REF!</f>
        <v>#REF!</v>
      </c>
      <c r="AB9" s="87" t="e">
        <f>+#REF!</f>
        <v>#REF!</v>
      </c>
      <c r="AC9" s="87" t="e">
        <f>+#REF!</f>
        <v>#REF!</v>
      </c>
      <c r="AD9" s="87" t="e">
        <f>+#REF!</f>
        <v>#REF!</v>
      </c>
      <c r="AE9" s="87" t="e">
        <f>+#REF!</f>
        <v>#REF!</v>
      </c>
      <c r="AF9" s="87" t="e">
        <f>+#REF!</f>
        <v>#REF!</v>
      </c>
      <c r="AG9" s="87" t="e">
        <f>+#REF!</f>
        <v>#REF!</v>
      </c>
      <c r="AH9" s="87" t="e">
        <f>+#REF!</f>
        <v>#REF!</v>
      </c>
      <c r="AI9" s="87" t="e">
        <f>+#REF!</f>
        <v>#REF!</v>
      </c>
      <c r="AJ9" s="63" t="e">
        <f t="shared" si="6"/>
        <v>#REF!</v>
      </c>
      <c r="AK9" s="87" t="e">
        <f>+#REF!</f>
        <v>#REF!</v>
      </c>
      <c r="AL9" s="87" t="e">
        <f>+#REF!</f>
        <v>#REF!</v>
      </c>
      <c r="AM9" s="87" t="e">
        <f>+#REF!</f>
        <v>#REF!</v>
      </c>
      <c r="AN9" s="87" t="e">
        <f>+#REF!</f>
        <v>#REF!</v>
      </c>
      <c r="AO9" s="87" t="e">
        <f>+#REF!</f>
        <v>#REF!</v>
      </c>
      <c r="AP9" s="87" t="e">
        <f>+#REF!</f>
        <v>#REF!</v>
      </c>
      <c r="AQ9" s="87" t="e">
        <f>+#REF!</f>
        <v>#REF!</v>
      </c>
      <c r="AR9" s="87" t="e">
        <f>+#REF!</f>
        <v>#REF!</v>
      </c>
      <c r="AS9" s="87" t="e">
        <f>+#REF!</f>
        <v>#REF!</v>
      </c>
      <c r="AT9" s="87" t="e">
        <f>+#REF!</f>
        <v>#REF!</v>
      </c>
      <c r="AU9" s="63" t="e">
        <f t="shared" si="7"/>
        <v>#REF!</v>
      </c>
      <c r="AV9" s="87" t="e">
        <f>+#REF!</f>
        <v>#REF!</v>
      </c>
      <c r="AW9" s="87" t="e">
        <f>+#REF!</f>
        <v>#REF!</v>
      </c>
      <c r="AX9" s="87" t="e">
        <f>+#REF!</f>
        <v>#REF!</v>
      </c>
      <c r="AY9" s="87" t="e">
        <f>+#REF!</f>
        <v>#REF!</v>
      </c>
      <c r="AZ9" s="87" t="e">
        <f>+#REF!</f>
        <v>#REF!</v>
      </c>
      <c r="BA9" s="87" t="e">
        <f>+#REF!</f>
        <v>#REF!</v>
      </c>
      <c r="BB9" s="87" t="e">
        <f>+#REF!</f>
        <v>#REF!</v>
      </c>
      <c r="BC9" s="87" t="e">
        <f>+#REF!</f>
        <v>#REF!</v>
      </c>
      <c r="BD9" s="87" t="e">
        <f>+#REF!</f>
        <v>#REF!</v>
      </c>
      <c r="BE9" s="87" t="e">
        <f>+#REF!</f>
        <v>#REF!</v>
      </c>
      <c r="BF9" s="245" t="e">
        <f t="shared" si="8"/>
        <v>#REF!</v>
      </c>
      <c r="BG9" s="245" t="e">
        <f t="shared" si="0"/>
        <v>#REF!</v>
      </c>
      <c r="BH9" s="245" t="e">
        <f t="shared" si="0"/>
        <v>#REF!</v>
      </c>
      <c r="BI9" s="245" t="e">
        <f t="shared" si="0"/>
        <v>#REF!</v>
      </c>
      <c r="BJ9" s="245" t="e">
        <f t="shared" si="0"/>
        <v>#REF!</v>
      </c>
      <c r="BK9" s="245" t="e">
        <f t="shared" si="0"/>
        <v>#REF!</v>
      </c>
      <c r="BL9" s="245" t="e">
        <f t="shared" si="0"/>
        <v>#REF!</v>
      </c>
      <c r="BM9" s="245" t="e">
        <f t="shared" si="0"/>
        <v>#REF!</v>
      </c>
      <c r="BN9" s="245" t="e">
        <f t="shared" si="0"/>
        <v>#REF!</v>
      </c>
      <c r="BO9" s="245" t="e">
        <f t="shared" si="0"/>
        <v>#REF!</v>
      </c>
      <c r="BP9" s="246" t="e">
        <f t="shared" si="0"/>
        <v>#REF!</v>
      </c>
      <c r="BQ9" s="245" t="e">
        <f t="shared" si="0"/>
        <v>#REF!</v>
      </c>
      <c r="BR9" s="245" t="e">
        <f t="shared" si="0"/>
        <v>#REF!</v>
      </c>
      <c r="BS9" s="245" t="e">
        <f t="shared" si="0"/>
        <v>#REF!</v>
      </c>
      <c r="BT9" s="245" t="e">
        <f t="shared" si="0"/>
        <v>#REF!</v>
      </c>
      <c r="BU9" s="245" t="e">
        <f t="shared" si="0"/>
        <v>#REF!</v>
      </c>
      <c r="BV9" s="245" t="e">
        <f t="shared" si="0"/>
        <v>#REF!</v>
      </c>
      <c r="BW9" s="245" t="e">
        <f t="shared" si="1"/>
        <v>#REF!</v>
      </c>
      <c r="BX9" s="245" t="e">
        <f t="shared" si="1"/>
        <v>#REF!</v>
      </c>
      <c r="BY9" s="245" t="e">
        <f t="shared" si="1"/>
        <v>#REF!</v>
      </c>
      <c r="BZ9" s="245" t="e">
        <f t="shared" si="1"/>
        <v>#REF!</v>
      </c>
      <c r="CA9" s="246" t="e">
        <f t="shared" si="1"/>
        <v>#REF!</v>
      </c>
      <c r="CB9" s="245" t="e">
        <f t="shared" si="1"/>
        <v>#REF!</v>
      </c>
      <c r="CC9" s="245" t="e">
        <f t="shared" si="1"/>
        <v>#REF!</v>
      </c>
      <c r="CD9" s="245" t="e">
        <f t="shared" si="1"/>
        <v>#REF!</v>
      </c>
      <c r="CE9" s="245" t="e">
        <f t="shared" si="1"/>
        <v>#REF!</v>
      </c>
      <c r="CF9" s="245" t="e">
        <f t="shared" si="1"/>
        <v>#REF!</v>
      </c>
      <c r="CG9" s="245" t="e">
        <f t="shared" si="1"/>
        <v>#REF!</v>
      </c>
      <c r="CH9" s="245" t="e">
        <f t="shared" si="1"/>
        <v>#REF!</v>
      </c>
      <c r="CI9" s="245" t="e">
        <f t="shared" si="1"/>
        <v>#REF!</v>
      </c>
      <c r="CJ9" s="245" t="e">
        <f t="shared" si="1"/>
        <v>#REF!</v>
      </c>
      <c r="CK9" s="245" t="e">
        <f t="shared" si="1"/>
        <v>#REF!</v>
      </c>
      <c r="CL9" s="246" t="e">
        <f t="shared" si="1"/>
        <v>#REF!</v>
      </c>
      <c r="CM9" s="245" t="e">
        <f t="shared" si="9"/>
        <v>#REF!</v>
      </c>
      <c r="CN9" s="245" t="e">
        <f t="shared" si="2"/>
        <v>#REF!</v>
      </c>
      <c r="CO9" s="245" t="e">
        <f t="shared" si="2"/>
        <v>#REF!</v>
      </c>
      <c r="CP9" s="245" t="e">
        <f t="shared" si="2"/>
        <v>#REF!</v>
      </c>
      <c r="CQ9" s="245" t="e">
        <f t="shared" si="2"/>
        <v>#REF!</v>
      </c>
      <c r="CR9" s="245" t="e">
        <f t="shared" si="2"/>
        <v>#REF!</v>
      </c>
      <c r="CS9" s="245" t="e">
        <f t="shared" si="2"/>
        <v>#REF!</v>
      </c>
      <c r="CT9" s="245" t="e">
        <f t="shared" si="2"/>
        <v>#REF!</v>
      </c>
      <c r="CU9" s="245" t="e">
        <f t="shared" si="2"/>
        <v>#REF!</v>
      </c>
      <c r="CV9" s="245" t="e">
        <f t="shared" si="2"/>
        <v>#REF!</v>
      </c>
      <c r="CW9" s="246" t="e">
        <f t="shared" si="2"/>
        <v>#REF!</v>
      </c>
    </row>
    <row r="10" spans="1:101" ht="32.25" customHeight="1">
      <c r="A10" s="85" t="s">
        <v>6</v>
      </c>
      <c r="B10" s="86" t="s">
        <v>7</v>
      </c>
      <c r="C10" s="63" t="e">
        <f t="shared" si="3"/>
        <v>#REF!</v>
      </c>
      <c r="D10" s="87" t="e">
        <f>+#REF!</f>
        <v>#REF!</v>
      </c>
      <c r="E10" s="87" t="e">
        <f>+#REF!</f>
        <v>#REF!</v>
      </c>
      <c r="F10" s="87" t="e">
        <f>+#REF!</f>
        <v>#REF!</v>
      </c>
      <c r="G10" s="87" t="e">
        <f>+#REF!</f>
        <v>#REF!</v>
      </c>
      <c r="H10" s="87" t="e">
        <f>+#REF!</f>
        <v>#REF!</v>
      </c>
      <c r="I10" s="87" t="e">
        <f>+#REF!</f>
        <v>#REF!</v>
      </c>
      <c r="J10" s="87" t="e">
        <f>+#REF!</f>
        <v>#REF!</v>
      </c>
      <c r="K10" s="87" t="e">
        <f>+#REF!</f>
        <v>#REF!</v>
      </c>
      <c r="L10" s="87" t="e">
        <f>+#REF!</f>
        <v>#REF!</v>
      </c>
      <c r="M10" s="87" t="e">
        <f>+#REF!</f>
        <v>#REF!</v>
      </c>
      <c r="N10" s="63" t="e">
        <f t="shared" si="4"/>
        <v>#REF!</v>
      </c>
      <c r="O10" s="87" t="e">
        <f>+#REF!</f>
        <v>#REF!</v>
      </c>
      <c r="P10" s="87" t="e">
        <f>+#REF!</f>
        <v>#REF!</v>
      </c>
      <c r="Q10" s="87" t="e">
        <f>+#REF!</f>
        <v>#REF!</v>
      </c>
      <c r="R10" s="87" t="e">
        <f>+#REF!</f>
        <v>#REF!</v>
      </c>
      <c r="S10" s="87" t="e">
        <f>+#REF!</f>
        <v>#REF!</v>
      </c>
      <c r="T10" s="87" t="e">
        <f>+#REF!</f>
        <v>#REF!</v>
      </c>
      <c r="U10" s="87" t="e">
        <f>+#REF!</f>
        <v>#REF!</v>
      </c>
      <c r="V10" s="87" t="e">
        <f>+#REF!</f>
        <v>#REF!</v>
      </c>
      <c r="W10" s="87" t="e">
        <f>+#REF!</f>
        <v>#REF!</v>
      </c>
      <c r="X10" s="87" t="e">
        <f>+#REF!</f>
        <v>#REF!</v>
      </c>
      <c r="Y10" s="63" t="e">
        <f t="shared" si="5"/>
        <v>#REF!</v>
      </c>
      <c r="Z10" s="87" t="e">
        <f>+#REF!</f>
        <v>#REF!</v>
      </c>
      <c r="AA10" s="87" t="e">
        <f>+#REF!</f>
        <v>#REF!</v>
      </c>
      <c r="AB10" s="87" t="e">
        <f>+#REF!</f>
        <v>#REF!</v>
      </c>
      <c r="AC10" s="87" t="e">
        <f>+#REF!</f>
        <v>#REF!</v>
      </c>
      <c r="AD10" s="87" t="e">
        <f>+#REF!</f>
        <v>#REF!</v>
      </c>
      <c r="AE10" s="87" t="e">
        <f>+#REF!</f>
        <v>#REF!</v>
      </c>
      <c r="AF10" s="87" t="e">
        <f>+#REF!</f>
        <v>#REF!</v>
      </c>
      <c r="AG10" s="87" t="e">
        <f>+#REF!</f>
        <v>#REF!</v>
      </c>
      <c r="AH10" s="87" t="e">
        <f>+#REF!</f>
        <v>#REF!</v>
      </c>
      <c r="AI10" s="87" t="e">
        <f>+#REF!</f>
        <v>#REF!</v>
      </c>
      <c r="AJ10" s="63" t="e">
        <f t="shared" si="6"/>
        <v>#REF!</v>
      </c>
      <c r="AK10" s="87" t="e">
        <f>+#REF!</f>
        <v>#REF!</v>
      </c>
      <c r="AL10" s="87" t="e">
        <f>+#REF!</f>
        <v>#REF!</v>
      </c>
      <c r="AM10" s="87" t="e">
        <f>+#REF!</f>
        <v>#REF!</v>
      </c>
      <c r="AN10" s="87" t="e">
        <f>+#REF!</f>
        <v>#REF!</v>
      </c>
      <c r="AO10" s="87" t="e">
        <f>+#REF!</f>
        <v>#REF!</v>
      </c>
      <c r="AP10" s="87" t="e">
        <f>+#REF!</f>
        <v>#REF!</v>
      </c>
      <c r="AQ10" s="87" t="e">
        <f>+#REF!</f>
        <v>#REF!</v>
      </c>
      <c r="AR10" s="87" t="e">
        <f>+#REF!</f>
        <v>#REF!</v>
      </c>
      <c r="AS10" s="87" t="e">
        <f>+#REF!</f>
        <v>#REF!</v>
      </c>
      <c r="AT10" s="87" t="e">
        <f>+#REF!</f>
        <v>#REF!</v>
      </c>
      <c r="AU10" s="63" t="e">
        <f t="shared" si="7"/>
        <v>#REF!</v>
      </c>
      <c r="AV10" s="87" t="e">
        <f>+#REF!</f>
        <v>#REF!</v>
      </c>
      <c r="AW10" s="87" t="e">
        <f>+#REF!</f>
        <v>#REF!</v>
      </c>
      <c r="AX10" s="87" t="e">
        <f>+#REF!</f>
        <v>#REF!</v>
      </c>
      <c r="AY10" s="87" t="e">
        <f>+#REF!</f>
        <v>#REF!</v>
      </c>
      <c r="AZ10" s="87" t="e">
        <f>+#REF!</f>
        <v>#REF!</v>
      </c>
      <c r="BA10" s="87" t="e">
        <f>+#REF!</f>
        <v>#REF!</v>
      </c>
      <c r="BB10" s="87" t="e">
        <f>+#REF!</f>
        <v>#REF!</v>
      </c>
      <c r="BC10" s="87" t="e">
        <f>+#REF!</f>
        <v>#REF!</v>
      </c>
      <c r="BD10" s="87" t="e">
        <f>+#REF!</f>
        <v>#REF!</v>
      </c>
      <c r="BE10" s="87" t="e">
        <f>+#REF!</f>
        <v>#REF!</v>
      </c>
      <c r="BF10" s="245" t="e">
        <f t="shared" si="8"/>
        <v>#REF!</v>
      </c>
      <c r="BG10" s="245" t="e">
        <f t="shared" si="0"/>
        <v>#REF!</v>
      </c>
      <c r="BH10" s="245" t="e">
        <f t="shared" si="0"/>
        <v>#REF!</v>
      </c>
      <c r="BI10" s="245" t="e">
        <f t="shared" si="0"/>
        <v>#REF!</v>
      </c>
      <c r="BJ10" s="245" t="e">
        <f t="shared" si="0"/>
        <v>#REF!</v>
      </c>
      <c r="BK10" s="245">
        <f>+IFERROR(S10/H10*100-100,0)</f>
        <v>0</v>
      </c>
      <c r="BL10" s="245" t="e">
        <f t="shared" si="0"/>
        <v>#REF!</v>
      </c>
      <c r="BM10" s="245" t="e">
        <f t="shared" si="0"/>
        <v>#REF!</v>
      </c>
      <c r="BN10" s="245" t="e">
        <f t="shared" si="0"/>
        <v>#REF!</v>
      </c>
      <c r="BO10" s="245" t="e">
        <f t="shared" si="0"/>
        <v>#REF!</v>
      </c>
      <c r="BP10" s="246" t="e">
        <f t="shared" si="0"/>
        <v>#REF!</v>
      </c>
      <c r="BQ10" s="245" t="e">
        <f t="shared" si="0"/>
        <v>#REF!</v>
      </c>
      <c r="BR10" s="245" t="e">
        <f t="shared" si="0"/>
        <v>#REF!</v>
      </c>
      <c r="BS10" s="245" t="e">
        <f t="shared" si="0"/>
        <v>#REF!</v>
      </c>
      <c r="BT10" s="245" t="e">
        <f t="shared" si="0"/>
        <v>#REF!</v>
      </c>
      <c r="BU10" s="245" t="e">
        <f t="shared" si="0"/>
        <v>#REF!</v>
      </c>
      <c r="BV10" s="245">
        <f>+IFERROR(AD10/S10*100-100,0)</f>
        <v>0</v>
      </c>
      <c r="BW10" s="245" t="e">
        <f t="shared" si="1"/>
        <v>#REF!</v>
      </c>
      <c r="BX10" s="245" t="e">
        <f t="shared" si="1"/>
        <v>#REF!</v>
      </c>
      <c r="BY10" s="245" t="e">
        <f t="shared" si="1"/>
        <v>#REF!</v>
      </c>
      <c r="BZ10" s="245" t="e">
        <f t="shared" si="1"/>
        <v>#REF!</v>
      </c>
      <c r="CA10" s="246" t="e">
        <f t="shared" si="1"/>
        <v>#REF!</v>
      </c>
      <c r="CB10" s="245" t="e">
        <f t="shared" si="1"/>
        <v>#REF!</v>
      </c>
      <c r="CC10" s="245" t="e">
        <f t="shared" si="1"/>
        <v>#REF!</v>
      </c>
      <c r="CD10" s="245" t="e">
        <f t="shared" si="1"/>
        <v>#REF!</v>
      </c>
      <c r="CE10" s="245" t="e">
        <f t="shared" si="1"/>
        <v>#REF!</v>
      </c>
      <c r="CF10" s="245" t="e">
        <f t="shared" si="1"/>
        <v>#REF!</v>
      </c>
      <c r="CG10" s="245">
        <f>+IFERROR(AO10/AD10*100-100,0)</f>
        <v>0</v>
      </c>
      <c r="CH10" s="245" t="e">
        <f t="shared" si="1"/>
        <v>#REF!</v>
      </c>
      <c r="CI10" s="245" t="e">
        <f t="shared" si="1"/>
        <v>#REF!</v>
      </c>
      <c r="CJ10" s="245" t="e">
        <f t="shared" si="1"/>
        <v>#REF!</v>
      </c>
      <c r="CK10" s="245" t="e">
        <f t="shared" si="1"/>
        <v>#REF!</v>
      </c>
      <c r="CL10" s="246" t="e">
        <f t="shared" si="1"/>
        <v>#REF!</v>
      </c>
      <c r="CM10" s="245" t="e">
        <f t="shared" si="9"/>
        <v>#REF!</v>
      </c>
      <c r="CN10" s="245" t="e">
        <f t="shared" si="2"/>
        <v>#REF!</v>
      </c>
      <c r="CO10" s="245" t="e">
        <f t="shared" si="2"/>
        <v>#REF!</v>
      </c>
      <c r="CP10" s="245" t="e">
        <f t="shared" si="2"/>
        <v>#REF!</v>
      </c>
      <c r="CQ10" s="245" t="e">
        <f t="shared" si="2"/>
        <v>#REF!</v>
      </c>
      <c r="CR10" s="245">
        <f>+IFERROR(AZ10/AO10*100-100,0)</f>
        <v>0</v>
      </c>
      <c r="CS10" s="245" t="e">
        <f t="shared" si="2"/>
        <v>#REF!</v>
      </c>
      <c r="CT10" s="245" t="e">
        <f t="shared" si="2"/>
        <v>#REF!</v>
      </c>
      <c r="CU10" s="245" t="e">
        <f t="shared" si="2"/>
        <v>#REF!</v>
      </c>
      <c r="CV10" s="245" t="e">
        <f t="shared" si="2"/>
        <v>#REF!</v>
      </c>
      <c r="CW10" s="246" t="e">
        <f t="shared" si="2"/>
        <v>#REF!</v>
      </c>
    </row>
    <row r="11" spans="1:101" ht="32.25" customHeight="1">
      <c r="A11" s="85" t="s">
        <v>8</v>
      </c>
      <c r="B11" s="86" t="s">
        <v>9</v>
      </c>
      <c r="C11" s="63" t="e">
        <f t="shared" si="3"/>
        <v>#REF!</v>
      </c>
      <c r="D11" s="87" t="e">
        <f>+#REF!</f>
        <v>#REF!</v>
      </c>
      <c r="E11" s="87" t="e">
        <f>+#REF!</f>
        <v>#REF!</v>
      </c>
      <c r="F11" s="87" t="e">
        <f>+#REF!</f>
        <v>#REF!</v>
      </c>
      <c r="G11" s="87" t="e">
        <f>+#REF!</f>
        <v>#REF!</v>
      </c>
      <c r="H11" s="87" t="e">
        <f>+#REF!</f>
        <v>#REF!</v>
      </c>
      <c r="I11" s="87" t="e">
        <f>+#REF!</f>
        <v>#REF!</v>
      </c>
      <c r="J11" s="87" t="e">
        <f>+#REF!</f>
        <v>#REF!</v>
      </c>
      <c r="K11" s="87" t="e">
        <f>+#REF!</f>
        <v>#REF!</v>
      </c>
      <c r="L11" s="87" t="e">
        <f>+#REF!</f>
        <v>#REF!</v>
      </c>
      <c r="M11" s="87" t="e">
        <f>+#REF!</f>
        <v>#REF!</v>
      </c>
      <c r="N11" s="63" t="e">
        <f t="shared" si="4"/>
        <v>#REF!</v>
      </c>
      <c r="O11" s="87" t="e">
        <f>+#REF!</f>
        <v>#REF!</v>
      </c>
      <c r="P11" s="87" t="e">
        <f>+#REF!</f>
        <v>#REF!</v>
      </c>
      <c r="Q11" s="87" t="e">
        <f>+#REF!</f>
        <v>#REF!</v>
      </c>
      <c r="R11" s="87" t="e">
        <f>+#REF!</f>
        <v>#REF!</v>
      </c>
      <c r="S11" s="87" t="e">
        <f>+#REF!</f>
        <v>#REF!</v>
      </c>
      <c r="T11" s="87" t="e">
        <f>+#REF!</f>
        <v>#REF!</v>
      </c>
      <c r="U11" s="87" t="e">
        <f>+#REF!</f>
        <v>#REF!</v>
      </c>
      <c r="V11" s="87" t="e">
        <f>+#REF!</f>
        <v>#REF!</v>
      </c>
      <c r="W11" s="87" t="e">
        <f>+#REF!</f>
        <v>#REF!</v>
      </c>
      <c r="X11" s="87" t="e">
        <f>+#REF!</f>
        <v>#REF!</v>
      </c>
      <c r="Y11" s="63" t="e">
        <f t="shared" si="5"/>
        <v>#REF!</v>
      </c>
      <c r="Z11" s="87" t="e">
        <f>+#REF!</f>
        <v>#REF!</v>
      </c>
      <c r="AA11" s="87" t="e">
        <f>+#REF!</f>
        <v>#REF!</v>
      </c>
      <c r="AB11" s="87" t="e">
        <f>+#REF!</f>
        <v>#REF!</v>
      </c>
      <c r="AC11" s="87" t="e">
        <f>+#REF!</f>
        <v>#REF!</v>
      </c>
      <c r="AD11" s="87" t="e">
        <f>+#REF!</f>
        <v>#REF!</v>
      </c>
      <c r="AE11" s="87" t="e">
        <f>+#REF!</f>
        <v>#REF!</v>
      </c>
      <c r="AF11" s="87" t="e">
        <f>+#REF!</f>
        <v>#REF!</v>
      </c>
      <c r="AG11" s="87" t="e">
        <f>+#REF!</f>
        <v>#REF!</v>
      </c>
      <c r="AH11" s="87" t="e">
        <f>+#REF!</f>
        <v>#REF!</v>
      </c>
      <c r="AI11" s="87" t="e">
        <f>+#REF!</f>
        <v>#REF!</v>
      </c>
      <c r="AJ11" s="63" t="e">
        <f t="shared" si="6"/>
        <v>#REF!</v>
      </c>
      <c r="AK11" s="87" t="e">
        <f>+#REF!</f>
        <v>#REF!</v>
      </c>
      <c r="AL11" s="87" t="e">
        <f>+#REF!</f>
        <v>#REF!</v>
      </c>
      <c r="AM11" s="87" t="e">
        <f>+#REF!</f>
        <v>#REF!</v>
      </c>
      <c r="AN11" s="87" t="e">
        <f>+#REF!</f>
        <v>#REF!</v>
      </c>
      <c r="AO11" s="87" t="e">
        <f>+#REF!</f>
        <v>#REF!</v>
      </c>
      <c r="AP11" s="87" t="e">
        <f>+#REF!</f>
        <v>#REF!</v>
      </c>
      <c r="AQ11" s="87" t="e">
        <f>+#REF!</f>
        <v>#REF!</v>
      </c>
      <c r="AR11" s="87" t="e">
        <f>+#REF!</f>
        <v>#REF!</v>
      </c>
      <c r="AS11" s="87" t="e">
        <f>+#REF!</f>
        <v>#REF!</v>
      </c>
      <c r="AT11" s="87" t="e">
        <f>+#REF!</f>
        <v>#REF!</v>
      </c>
      <c r="AU11" s="63" t="e">
        <f t="shared" si="7"/>
        <v>#REF!</v>
      </c>
      <c r="AV11" s="87" t="e">
        <f>+#REF!</f>
        <v>#REF!</v>
      </c>
      <c r="AW11" s="87" t="e">
        <f>+#REF!</f>
        <v>#REF!</v>
      </c>
      <c r="AX11" s="87" t="e">
        <f>+#REF!</f>
        <v>#REF!</v>
      </c>
      <c r="AY11" s="87" t="e">
        <f>+#REF!</f>
        <v>#REF!</v>
      </c>
      <c r="AZ11" s="87" t="e">
        <f>+#REF!</f>
        <v>#REF!</v>
      </c>
      <c r="BA11" s="87" t="e">
        <f>+#REF!</f>
        <v>#REF!</v>
      </c>
      <c r="BB11" s="87" t="e">
        <f>+#REF!</f>
        <v>#REF!</v>
      </c>
      <c r="BC11" s="87" t="e">
        <f>+#REF!</f>
        <v>#REF!</v>
      </c>
      <c r="BD11" s="87" t="e">
        <f>+#REF!</f>
        <v>#REF!</v>
      </c>
      <c r="BE11" s="87" t="e">
        <f>+#REF!</f>
        <v>#REF!</v>
      </c>
      <c r="BF11" s="245" t="e">
        <f t="shared" si="8"/>
        <v>#REF!</v>
      </c>
      <c r="BG11" s="245" t="e">
        <f t="shared" si="0"/>
        <v>#REF!</v>
      </c>
      <c r="BH11" s="245" t="e">
        <f t="shared" si="0"/>
        <v>#REF!</v>
      </c>
      <c r="BI11" s="245" t="e">
        <f t="shared" si="0"/>
        <v>#REF!</v>
      </c>
      <c r="BJ11" s="245" t="e">
        <f t="shared" si="0"/>
        <v>#REF!</v>
      </c>
      <c r="BK11" s="245" t="e">
        <f t="shared" si="0"/>
        <v>#REF!</v>
      </c>
      <c r="BL11" s="245" t="e">
        <f t="shared" si="0"/>
        <v>#REF!</v>
      </c>
      <c r="BM11" s="245" t="e">
        <f t="shared" si="0"/>
        <v>#REF!</v>
      </c>
      <c r="BN11" s="245" t="e">
        <f t="shared" si="0"/>
        <v>#REF!</v>
      </c>
      <c r="BO11" s="245" t="e">
        <f t="shared" si="0"/>
        <v>#REF!</v>
      </c>
      <c r="BP11" s="246" t="e">
        <f t="shared" si="0"/>
        <v>#REF!</v>
      </c>
      <c r="BQ11" s="245" t="e">
        <f t="shared" si="0"/>
        <v>#REF!</v>
      </c>
      <c r="BR11" s="245" t="e">
        <f t="shared" si="0"/>
        <v>#REF!</v>
      </c>
      <c r="BS11" s="245" t="e">
        <f t="shared" si="0"/>
        <v>#REF!</v>
      </c>
      <c r="BT11" s="245" t="e">
        <f t="shared" si="0"/>
        <v>#REF!</v>
      </c>
      <c r="BU11" s="245" t="e">
        <f t="shared" si="0"/>
        <v>#REF!</v>
      </c>
      <c r="BV11" s="245" t="e">
        <f t="shared" si="0"/>
        <v>#REF!</v>
      </c>
      <c r="BW11" s="245" t="e">
        <f t="shared" si="1"/>
        <v>#REF!</v>
      </c>
      <c r="BX11" s="245" t="e">
        <f t="shared" si="1"/>
        <v>#REF!</v>
      </c>
      <c r="BY11" s="245" t="e">
        <f t="shared" si="1"/>
        <v>#REF!</v>
      </c>
      <c r="BZ11" s="245" t="e">
        <f t="shared" si="1"/>
        <v>#REF!</v>
      </c>
      <c r="CA11" s="246" t="e">
        <f t="shared" si="1"/>
        <v>#REF!</v>
      </c>
      <c r="CB11" s="245" t="e">
        <f t="shared" si="1"/>
        <v>#REF!</v>
      </c>
      <c r="CC11" s="245" t="e">
        <f t="shared" si="1"/>
        <v>#REF!</v>
      </c>
      <c r="CD11" s="245" t="e">
        <f t="shared" si="1"/>
        <v>#REF!</v>
      </c>
      <c r="CE11" s="245" t="e">
        <f t="shared" si="1"/>
        <v>#REF!</v>
      </c>
      <c r="CF11" s="245" t="e">
        <f t="shared" si="1"/>
        <v>#REF!</v>
      </c>
      <c r="CG11" s="245" t="e">
        <f t="shared" si="1"/>
        <v>#REF!</v>
      </c>
      <c r="CH11" s="245" t="e">
        <f t="shared" si="1"/>
        <v>#REF!</v>
      </c>
      <c r="CI11" s="245" t="e">
        <f t="shared" si="1"/>
        <v>#REF!</v>
      </c>
      <c r="CJ11" s="245" t="e">
        <f t="shared" si="1"/>
        <v>#REF!</v>
      </c>
      <c r="CK11" s="245" t="e">
        <f t="shared" si="1"/>
        <v>#REF!</v>
      </c>
      <c r="CL11" s="246" t="e">
        <f t="shared" si="1"/>
        <v>#REF!</v>
      </c>
      <c r="CM11" s="245" t="e">
        <f t="shared" si="9"/>
        <v>#REF!</v>
      </c>
      <c r="CN11" s="245" t="e">
        <f t="shared" si="2"/>
        <v>#REF!</v>
      </c>
      <c r="CO11" s="245" t="e">
        <f t="shared" si="2"/>
        <v>#REF!</v>
      </c>
      <c r="CP11" s="245" t="e">
        <f t="shared" si="2"/>
        <v>#REF!</v>
      </c>
      <c r="CQ11" s="245" t="e">
        <f t="shared" si="2"/>
        <v>#REF!</v>
      </c>
      <c r="CR11" s="245" t="e">
        <f t="shared" si="2"/>
        <v>#REF!</v>
      </c>
      <c r="CS11" s="245" t="e">
        <f t="shared" si="2"/>
        <v>#REF!</v>
      </c>
      <c r="CT11" s="245" t="e">
        <f t="shared" si="2"/>
        <v>#REF!</v>
      </c>
      <c r="CU11" s="245" t="e">
        <f t="shared" si="2"/>
        <v>#REF!</v>
      </c>
      <c r="CV11" s="245" t="e">
        <f t="shared" si="2"/>
        <v>#REF!</v>
      </c>
      <c r="CW11" s="246" t="e">
        <f t="shared" si="2"/>
        <v>#REF!</v>
      </c>
    </row>
    <row r="12" spans="1:101" ht="32.25" customHeight="1">
      <c r="A12" s="85" t="s">
        <v>10</v>
      </c>
      <c r="B12" s="86" t="s">
        <v>113</v>
      </c>
      <c r="C12" s="63" t="e">
        <f t="shared" si="3"/>
        <v>#REF!</v>
      </c>
      <c r="D12" s="87" t="e">
        <f>+#REF!</f>
        <v>#REF!</v>
      </c>
      <c r="E12" s="87" t="e">
        <f>+#REF!</f>
        <v>#REF!</v>
      </c>
      <c r="F12" s="87" t="e">
        <f>+#REF!</f>
        <v>#REF!</v>
      </c>
      <c r="G12" s="87" t="e">
        <f>+#REF!</f>
        <v>#REF!</v>
      </c>
      <c r="H12" s="87" t="e">
        <f>+#REF!</f>
        <v>#REF!</v>
      </c>
      <c r="I12" s="87" t="e">
        <f>+#REF!</f>
        <v>#REF!</v>
      </c>
      <c r="J12" s="87" t="e">
        <f>+#REF!</f>
        <v>#REF!</v>
      </c>
      <c r="K12" s="87" t="e">
        <f>+#REF!</f>
        <v>#REF!</v>
      </c>
      <c r="L12" s="87" t="e">
        <f>+#REF!</f>
        <v>#REF!</v>
      </c>
      <c r="M12" s="87" t="e">
        <f>+#REF!</f>
        <v>#REF!</v>
      </c>
      <c r="N12" s="63" t="e">
        <f t="shared" si="4"/>
        <v>#REF!</v>
      </c>
      <c r="O12" s="87" t="e">
        <f>+#REF!</f>
        <v>#REF!</v>
      </c>
      <c r="P12" s="87" t="e">
        <f>+#REF!</f>
        <v>#REF!</v>
      </c>
      <c r="Q12" s="87" t="e">
        <f>+#REF!</f>
        <v>#REF!</v>
      </c>
      <c r="R12" s="87" t="e">
        <f>+#REF!</f>
        <v>#REF!</v>
      </c>
      <c r="S12" s="87" t="e">
        <f>+#REF!</f>
        <v>#REF!</v>
      </c>
      <c r="T12" s="87" t="e">
        <f>+#REF!</f>
        <v>#REF!</v>
      </c>
      <c r="U12" s="87" t="e">
        <f>+#REF!</f>
        <v>#REF!</v>
      </c>
      <c r="V12" s="87" t="e">
        <f>+#REF!</f>
        <v>#REF!</v>
      </c>
      <c r="W12" s="87" t="e">
        <f>+#REF!</f>
        <v>#REF!</v>
      </c>
      <c r="X12" s="87" t="e">
        <f>+#REF!</f>
        <v>#REF!</v>
      </c>
      <c r="Y12" s="63" t="e">
        <f t="shared" si="5"/>
        <v>#REF!</v>
      </c>
      <c r="Z12" s="87" t="e">
        <f>+#REF!</f>
        <v>#REF!</v>
      </c>
      <c r="AA12" s="87" t="e">
        <f>+#REF!</f>
        <v>#REF!</v>
      </c>
      <c r="AB12" s="87" t="e">
        <f>+#REF!</f>
        <v>#REF!</v>
      </c>
      <c r="AC12" s="87" t="e">
        <f>+#REF!</f>
        <v>#REF!</v>
      </c>
      <c r="AD12" s="87" t="e">
        <f>+#REF!</f>
        <v>#REF!</v>
      </c>
      <c r="AE12" s="87" t="e">
        <f>+#REF!</f>
        <v>#REF!</v>
      </c>
      <c r="AF12" s="87" t="e">
        <f>+#REF!</f>
        <v>#REF!</v>
      </c>
      <c r="AG12" s="87" t="e">
        <f>+#REF!</f>
        <v>#REF!</v>
      </c>
      <c r="AH12" s="87" t="e">
        <f>+#REF!</f>
        <v>#REF!</v>
      </c>
      <c r="AI12" s="87" t="e">
        <f>+#REF!</f>
        <v>#REF!</v>
      </c>
      <c r="AJ12" s="63" t="e">
        <f t="shared" si="6"/>
        <v>#REF!</v>
      </c>
      <c r="AK12" s="87" t="e">
        <f>+#REF!</f>
        <v>#REF!</v>
      </c>
      <c r="AL12" s="87" t="e">
        <f>+#REF!</f>
        <v>#REF!</v>
      </c>
      <c r="AM12" s="87" t="e">
        <f>+#REF!</f>
        <v>#REF!</v>
      </c>
      <c r="AN12" s="87" t="e">
        <f>+#REF!</f>
        <v>#REF!</v>
      </c>
      <c r="AO12" s="87" t="e">
        <f>+#REF!</f>
        <v>#REF!</v>
      </c>
      <c r="AP12" s="87" t="e">
        <f>+#REF!</f>
        <v>#REF!</v>
      </c>
      <c r="AQ12" s="87" t="e">
        <f>+#REF!</f>
        <v>#REF!</v>
      </c>
      <c r="AR12" s="87" t="e">
        <f>+#REF!</f>
        <v>#REF!</v>
      </c>
      <c r="AS12" s="87" t="e">
        <f>+#REF!</f>
        <v>#REF!</v>
      </c>
      <c r="AT12" s="87" t="e">
        <f>+#REF!</f>
        <v>#REF!</v>
      </c>
      <c r="AU12" s="63" t="e">
        <f t="shared" si="7"/>
        <v>#REF!</v>
      </c>
      <c r="AV12" s="87" t="e">
        <f>+#REF!</f>
        <v>#REF!</v>
      </c>
      <c r="AW12" s="87" t="e">
        <f>+#REF!</f>
        <v>#REF!</v>
      </c>
      <c r="AX12" s="87" t="e">
        <f>+#REF!</f>
        <v>#REF!</v>
      </c>
      <c r="AY12" s="87" t="e">
        <f>+#REF!</f>
        <v>#REF!</v>
      </c>
      <c r="AZ12" s="87" t="e">
        <f>+#REF!</f>
        <v>#REF!</v>
      </c>
      <c r="BA12" s="87" t="e">
        <f>+#REF!</f>
        <v>#REF!</v>
      </c>
      <c r="BB12" s="87" t="e">
        <f>+#REF!</f>
        <v>#REF!</v>
      </c>
      <c r="BC12" s="87" t="e">
        <f>+#REF!</f>
        <v>#REF!</v>
      </c>
      <c r="BD12" s="87" t="e">
        <f>+#REF!</f>
        <v>#REF!</v>
      </c>
      <c r="BE12" s="87" t="e">
        <f>+#REF!</f>
        <v>#REF!</v>
      </c>
      <c r="BF12" s="245" t="e">
        <f t="shared" si="8"/>
        <v>#REF!</v>
      </c>
      <c r="BG12" s="245" t="e">
        <f t="shared" si="0"/>
        <v>#REF!</v>
      </c>
      <c r="BH12" s="245" t="e">
        <f t="shared" si="0"/>
        <v>#REF!</v>
      </c>
      <c r="BI12" s="245" t="e">
        <f t="shared" si="0"/>
        <v>#REF!</v>
      </c>
      <c r="BJ12" s="245" t="e">
        <f t="shared" si="0"/>
        <v>#REF!</v>
      </c>
      <c r="BK12" s="245" t="e">
        <f t="shared" si="0"/>
        <v>#REF!</v>
      </c>
      <c r="BL12" s="245" t="e">
        <f t="shared" si="0"/>
        <v>#REF!</v>
      </c>
      <c r="BM12" s="245" t="e">
        <f t="shared" si="0"/>
        <v>#REF!</v>
      </c>
      <c r="BN12" s="245" t="e">
        <f t="shared" si="0"/>
        <v>#REF!</v>
      </c>
      <c r="BO12" s="245" t="e">
        <f t="shared" si="0"/>
        <v>#REF!</v>
      </c>
      <c r="BP12" s="246" t="e">
        <f t="shared" si="0"/>
        <v>#REF!</v>
      </c>
      <c r="BQ12" s="245" t="e">
        <f t="shared" si="0"/>
        <v>#REF!</v>
      </c>
      <c r="BR12" s="245" t="e">
        <f t="shared" si="0"/>
        <v>#REF!</v>
      </c>
      <c r="BS12" s="245" t="e">
        <f t="shared" si="0"/>
        <v>#REF!</v>
      </c>
      <c r="BT12" s="245" t="e">
        <f t="shared" si="0"/>
        <v>#REF!</v>
      </c>
      <c r="BU12" s="245" t="e">
        <f t="shared" si="0"/>
        <v>#REF!</v>
      </c>
      <c r="BV12" s="245" t="e">
        <f t="shared" si="0"/>
        <v>#REF!</v>
      </c>
      <c r="BW12" s="245" t="e">
        <f t="shared" si="1"/>
        <v>#REF!</v>
      </c>
      <c r="BX12" s="245" t="e">
        <f t="shared" si="1"/>
        <v>#REF!</v>
      </c>
      <c r="BY12" s="245" t="e">
        <f t="shared" si="1"/>
        <v>#REF!</v>
      </c>
      <c r="BZ12" s="245" t="e">
        <f t="shared" si="1"/>
        <v>#REF!</v>
      </c>
      <c r="CA12" s="246" t="e">
        <f t="shared" si="1"/>
        <v>#REF!</v>
      </c>
      <c r="CB12" s="245" t="e">
        <f t="shared" si="1"/>
        <v>#REF!</v>
      </c>
      <c r="CC12" s="245" t="e">
        <f t="shared" si="1"/>
        <v>#REF!</v>
      </c>
      <c r="CD12" s="245" t="e">
        <f t="shared" si="1"/>
        <v>#REF!</v>
      </c>
      <c r="CE12" s="245" t="e">
        <f t="shared" si="1"/>
        <v>#REF!</v>
      </c>
      <c r="CF12" s="245" t="e">
        <f t="shared" si="1"/>
        <v>#REF!</v>
      </c>
      <c r="CG12" s="245" t="e">
        <f t="shared" si="1"/>
        <v>#REF!</v>
      </c>
      <c r="CH12" s="245" t="e">
        <f t="shared" si="1"/>
        <v>#REF!</v>
      </c>
      <c r="CI12" s="245" t="e">
        <f t="shared" si="1"/>
        <v>#REF!</v>
      </c>
      <c r="CJ12" s="245" t="e">
        <f t="shared" si="1"/>
        <v>#REF!</v>
      </c>
      <c r="CK12" s="245" t="e">
        <f t="shared" si="1"/>
        <v>#REF!</v>
      </c>
      <c r="CL12" s="246" t="e">
        <f t="shared" si="1"/>
        <v>#REF!</v>
      </c>
      <c r="CM12" s="245" t="e">
        <f t="shared" si="9"/>
        <v>#REF!</v>
      </c>
      <c r="CN12" s="245" t="e">
        <f t="shared" si="2"/>
        <v>#REF!</v>
      </c>
      <c r="CO12" s="245" t="e">
        <f t="shared" si="2"/>
        <v>#REF!</v>
      </c>
      <c r="CP12" s="245" t="e">
        <f t="shared" si="2"/>
        <v>#REF!</v>
      </c>
      <c r="CQ12" s="245" t="e">
        <f t="shared" si="2"/>
        <v>#REF!</v>
      </c>
      <c r="CR12" s="245" t="e">
        <f t="shared" si="2"/>
        <v>#REF!</v>
      </c>
      <c r="CS12" s="245" t="e">
        <f t="shared" si="2"/>
        <v>#REF!</v>
      </c>
      <c r="CT12" s="245" t="e">
        <f t="shared" si="2"/>
        <v>#REF!</v>
      </c>
      <c r="CU12" s="245" t="e">
        <f t="shared" si="2"/>
        <v>#REF!</v>
      </c>
      <c r="CV12" s="245" t="e">
        <f t="shared" si="2"/>
        <v>#REF!</v>
      </c>
      <c r="CW12" s="246" t="e">
        <f t="shared" si="2"/>
        <v>#REF!</v>
      </c>
    </row>
    <row r="13" spans="1:101" ht="32.25" customHeight="1">
      <c r="A13" s="85" t="s">
        <v>12</v>
      </c>
      <c r="B13" s="89" t="s">
        <v>114</v>
      </c>
      <c r="C13" s="63" t="e">
        <f t="shared" si="3"/>
        <v>#REF!</v>
      </c>
      <c r="D13" s="87" t="e">
        <f>+#REF!</f>
        <v>#REF!</v>
      </c>
      <c r="E13" s="87" t="e">
        <f>+#REF!</f>
        <v>#REF!</v>
      </c>
      <c r="F13" s="87" t="e">
        <f>+#REF!</f>
        <v>#REF!</v>
      </c>
      <c r="G13" s="87" t="e">
        <f>+#REF!</f>
        <v>#REF!</v>
      </c>
      <c r="H13" s="87" t="e">
        <f>+#REF!</f>
        <v>#REF!</v>
      </c>
      <c r="I13" s="87" t="e">
        <f>+#REF!</f>
        <v>#REF!</v>
      </c>
      <c r="J13" s="87" t="e">
        <f>+#REF!</f>
        <v>#REF!</v>
      </c>
      <c r="K13" s="87" t="e">
        <f>+#REF!</f>
        <v>#REF!</v>
      </c>
      <c r="L13" s="87" t="e">
        <f>+#REF!</f>
        <v>#REF!</v>
      </c>
      <c r="M13" s="87" t="e">
        <f>+#REF!</f>
        <v>#REF!</v>
      </c>
      <c r="N13" s="63" t="e">
        <f t="shared" si="4"/>
        <v>#REF!</v>
      </c>
      <c r="O13" s="87" t="e">
        <f>+#REF!</f>
        <v>#REF!</v>
      </c>
      <c r="P13" s="87" t="e">
        <f>+#REF!</f>
        <v>#REF!</v>
      </c>
      <c r="Q13" s="87" t="e">
        <f>+#REF!</f>
        <v>#REF!</v>
      </c>
      <c r="R13" s="87" t="e">
        <f>+#REF!</f>
        <v>#REF!</v>
      </c>
      <c r="S13" s="87" t="e">
        <f>+#REF!</f>
        <v>#REF!</v>
      </c>
      <c r="T13" s="87" t="e">
        <f>+#REF!</f>
        <v>#REF!</v>
      </c>
      <c r="U13" s="87" t="e">
        <f>+#REF!</f>
        <v>#REF!</v>
      </c>
      <c r="V13" s="87" t="e">
        <f>+#REF!</f>
        <v>#REF!</v>
      </c>
      <c r="W13" s="87" t="e">
        <f>+#REF!</f>
        <v>#REF!</v>
      </c>
      <c r="X13" s="87" t="e">
        <f>+#REF!</f>
        <v>#REF!</v>
      </c>
      <c r="Y13" s="63" t="e">
        <f t="shared" si="5"/>
        <v>#REF!</v>
      </c>
      <c r="Z13" s="87" t="e">
        <f>+#REF!</f>
        <v>#REF!</v>
      </c>
      <c r="AA13" s="87" t="e">
        <f>+#REF!</f>
        <v>#REF!</v>
      </c>
      <c r="AB13" s="87" t="e">
        <f>+#REF!</f>
        <v>#REF!</v>
      </c>
      <c r="AC13" s="87" t="e">
        <f>+#REF!</f>
        <v>#REF!</v>
      </c>
      <c r="AD13" s="87" t="e">
        <f>+#REF!</f>
        <v>#REF!</v>
      </c>
      <c r="AE13" s="87" t="e">
        <f>+#REF!</f>
        <v>#REF!</v>
      </c>
      <c r="AF13" s="87" t="e">
        <f>+#REF!</f>
        <v>#REF!</v>
      </c>
      <c r="AG13" s="87" t="e">
        <f>+#REF!</f>
        <v>#REF!</v>
      </c>
      <c r="AH13" s="87" t="e">
        <f>+#REF!</f>
        <v>#REF!</v>
      </c>
      <c r="AI13" s="87" t="e">
        <f>+#REF!</f>
        <v>#REF!</v>
      </c>
      <c r="AJ13" s="63" t="e">
        <f t="shared" si="6"/>
        <v>#REF!</v>
      </c>
      <c r="AK13" s="87" t="e">
        <f>+#REF!</f>
        <v>#REF!</v>
      </c>
      <c r="AL13" s="87" t="e">
        <f>+#REF!</f>
        <v>#REF!</v>
      </c>
      <c r="AM13" s="87" t="e">
        <f>+#REF!</f>
        <v>#REF!</v>
      </c>
      <c r="AN13" s="87" t="e">
        <f>+#REF!</f>
        <v>#REF!</v>
      </c>
      <c r="AO13" s="87" t="e">
        <f>+#REF!</f>
        <v>#REF!</v>
      </c>
      <c r="AP13" s="87" t="e">
        <f>+#REF!</f>
        <v>#REF!</v>
      </c>
      <c r="AQ13" s="87" t="e">
        <f>+#REF!</f>
        <v>#REF!</v>
      </c>
      <c r="AR13" s="87" t="e">
        <f>+#REF!</f>
        <v>#REF!</v>
      </c>
      <c r="AS13" s="87" t="e">
        <f>+#REF!</f>
        <v>#REF!</v>
      </c>
      <c r="AT13" s="87" t="e">
        <f>+#REF!</f>
        <v>#REF!</v>
      </c>
      <c r="AU13" s="63" t="e">
        <f t="shared" si="7"/>
        <v>#REF!</v>
      </c>
      <c r="AV13" s="87" t="e">
        <f>+#REF!</f>
        <v>#REF!</v>
      </c>
      <c r="AW13" s="87" t="e">
        <f>+#REF!</f>
        <v>#REF!</v>
      </c>
      <c r="AX13" s="87" t="e">
        <f>+#REF!</f>
        <v>#REF!</v>
      </c>
      <c r="AY13" s="87" t="e">
        <f>+#REF!</f>
        <v>#REF!</v>
      </c>
      <c r="AZ13" s="87" t="e">
        <f>+#REF!</f>
        <v>#REF!</v>
      </c>
      <c r="BA13" s="87" t="e">
        <f>+#REF!</f>
        <v>#REF!</v>
      </c>
      <c r="BB13" s="87" t="e">
        <f>+#REF!</f>
        <v>#REF!</v>
      </c>
      <c r="BC13" s="87" t="e">
        <f>+#REF!</f>
        <v>#REF!</v>
      </c>
      <c r="BD13" s="87" t="e">
        <f>+#REF!</f>
        <v>#REF!</v>
      </c>
      <c r="BE13" s="87" t="e">
        <f>+#REF!</f>
        <v>#REF!</v>
      </c>
      <c r="BF13" s="245" t="e">
        <f t="shared" si="8"/>
        <v>#REF!</v>
      </c>
      <c r="BG13" s="245" t="e">
        <f t="shared" si="0"/>
        <v>#REF!</v>
      </c>
      <c r="BH13" s="245" t="e">
        <f t="shared" si="0"/>
        <v>#REF!</v>
      </c>
      <c r="BI13" s="245" t="e">
        <f t="shared" si="0"/>
        <v>#REF!</v>
      </c>
      <c r="BJ13" s="245" t="e">
        <f t="shared" si="0"/>
        <v>#REF!</v>
      </c>
      <c r="BK13" s="245" t="e">
        <f t="shared" si="0"/>
        <v>#REF!</v>
      </c>
      <c r="BL13" s="245" t="e">
        <f t="shared" si="0"/>
        <v>#REF!</v>
      </c>
      <c r="BM13" s="245" t="e">
        <f t="shared" si="0"/>
        <v>#REF!</v>
      </c>
      <c r="BN13" s="245" t="e">
        <f t="shared" si="0"/>
        <v>#REF!</v>
      </c>
      <c r="BO13" s="245" t="e">
        <f t="shared" si="0"/>
        <v>#REF!</v>
      </c>
      <c r="BP13" s="246" t="e">
        <f t="shared" si="0"/>
        <v>#REF!</v>
      </c>
      <c r="BQ13" s="245" t="e">
        <f t="shared" si="0"/>
        <v>#REF!</v>
      </c>
      <c r="BR13" s="245" t="e">
        <f t="shared" si="0"/>
        <v>#REF!</v>
      </c>
      <c r="BS13" s="245" t="e">
        <f t="shared" si="0"/>
        <v>#REF!</v>
      </c>
      <c r="BT13" s="245" t="e">
        <f t="shared" si="0"/>
        <v>#REF!</v>
      </c>
      <c r="BU13" s="245" t="e">
        <f t="shared" si="0"/>
        <v>#REF!</v>
      </c>
      <c r="BV13" s="245" t="e">
        <f t="shared" si="0"/>
        <v>#REF!</v>
      </c>
      <c r="BW13" s="245" t="e">
        <f t="shared" si="1"/>
        <v>#REF!</v>
      </c>
      <c r="BX13" s="245" t="e">
        <f t="shared" si="1"/>
        <v>#REF!</v>
      </c>
      <c r="BY13" s="245" t="e">
        <f t="shared" si="1"/>
        <v>#REF!</v>
      </c>
      <c r="BZ13" s="245" t="e">
        <f t="shared" si="1"/>
        <v>#REF!</v>
      </c>
      <c r="CA13" s="246" t="e">
        <f t="shared" si="1"/>
        <v>#REF!</v>
      </c>
      <c r="CB13" s="245" t="e">
        <f t="shared" si="1"/>
        <v>#REF!</v>
      </c>
      <c r="CC13" s="245" t="e">
        <f t="shared" si="1"/>
        <v>#REF!</v>
      </c>
      <c r="CD13" s="245" t="e">
        <f t="shared" si="1"/>
        <v>#REF!</v>
      </c>
      <c r="CE13" s="245" t="e">
        <f t="shared" si="1"/>
        <v>#REF!</v>
      </c>
      <c r="CF13" s="245" t="e">
        <f t="shared" si="1"/>
        <v>#REF!</v>
      </c>
      <c r="CG13" s="245" t="e">
        <f t="shared" si="1"/>
        <v>#REF!</v>
      </c>
      <c r="CH13" s="245" t="e">
        <f t="shared" si="1"/>
        <v>#REF!</v>
      </c>
      <c r="CI13" s="245" t="e">
        <f t="shared" si="1"/>
        <v>#REF!</v>
      </c>
      <c r="CJ13" s="245" t="e">
        <f t="shared" si="1"/>
        <v>#REF!</v>
      </c>
      <c r="CK13" s="245" t="e">
        <f t="shared" si="1"/>
        <v>#REF!</v>
      </c>
      <c r="CL13" s="246" t="e">
        <f t="shared" si="1"/>
        <v>#REF!</v>
      </c>
      <c r="CM13" s="245" t="e">
        <f t="shared" si="9"/>
        <v>#REF!</v>
      </c>
      <c r="CN13" s="245" t="e">
        <f t="shared" si="2"/>
        <v>#REF!</v>
      </c>
      <c r="CO13" s="245" t="e">
        <f t="shared" si="2"/>
        <v>#REF!</v>
      </c>
      <c r="CP13" s="245" t="e">
        <f t="shared" si="2"/>
        <v>#REF!</v>
      </c>
      <c r="CQ13" s="245" t="e">
        <f t="shared" si="2"/>
        <v>#REF!</v>
      </c>
      <c r="CR13" s="245" t="e">
        <f t="shared" si="2"/>
        <v>#REF!</v>
      </c>
      <c r="CS13" s="245" t="e">
        <f t="shared" si="2"/>
        <v>#REF!</v>
      </c>
      <c r="CT13" s="245" t="e">
        <f t="shared" si="2"/>
        <v>#REF!</v>
      </c>
      <c r="CU13" s="245" t="e">
        <f t="shared" si="2"/>
        <v>#REF!</v>
      </c>
      <c r="CV13" s="245" t="e">
        <f t="shared" si="2"/>
        <v>#REF!</v>
      </c>
      <c r="CW13" s="246" t="e">
        <f t="shared" si="2"/>
        <v>#REF!</v>
      </c>
    </row>
    <row r="14" spans="1:101" ht="32.25" customHeight="1">
      <c r="A14" s="85" t="s">
        <v>14</v>
      </c>
      <c r="B14" s="86" t="s">
        <v>115</v>
      </c>
      <c r="C14" s="63" t="e">
        <f>SUM(D14:M14)</f>
        <v>#REF!</v>
      </c>
      <c r="D14" s="87" t="e">
        <f>+#REF!</f>
        <v>#REF!</v>
      </c>
      <c r="E14" s="87" t="e">
        <f>+#REF!</f>
        <v>#REF!</v>
      </c>
      <c r="F14" s="87" t="e">
        <f>+#REF!</f>
        <v>#REF!</v>
      </c>
      <c r="G14" s="87" t="e">
        <f>+#REF!</f>
        <v>#REF!</v>
      </c>
      <c r="H14" s="87" t="e">
        <f>+#REF!</f>
        <v>#REF!</v>
      </c>
      <c r="I14" s="87" t="e">
        <f>+#REF!</f>
        <v>#REF!</v>
      </c>
      <c r="J14" s="87" t="e">
        <f>+#REF!</f>
        <v>#REF!</v>
      </c>
      <c r="K14" s="87" t="e">
        <f>+#REF!</f>
        <v>#REF!</v>
      </c>
      <c r="L14" s="87" t="e">
        <f>+#REF!</f>
        <v>#REF!</v>
      </c>
      <c r="M14" s="87" t="e">
        <f>+#REF!</f>
        <v>#REF!</v>
      </c>
      <c r="N14" s="63" t="e">
        <f t="shared" si="4"/>
        <v>#REF!</v>
      </c>
      <c r="O14" s="87" t="e">
        <f>+#REF!</f>
        <v>#REF!</v>
      </c>
      <c r="P14" s="87" t="e">
        <f>+#REF!</f>
        <v>#REF!</v>
      </c>
      <c r="Q14" s="87" t="e">
        <f>+#REF!</f>
        <v>#REF!</v>
      </c>
      <c r="R14" s="87" t="e">
        <f>+#REF!</f>
        <v>#REF!</v>
      </c>
      <c r="S14" s="87" t="e">
        <f>+#REF!</f>
        <v>#REF!</v>
      </c>
      <c r="T14" s="87" t="e">
        <f>+#REF!</f>
        <v>#REF!</v>
      </c>
      <c r="U14" s="87" t="e">
        <f>+#REF!</f>
        <v>#REF!</v>
      </c>
      <c r="V14" s="87" t="e">
        <f>+#REF!</f>
        <v>#REF!</v>
      </c>
      <c r="W14" s="87" t="e">
        <f>+#REF!</f>
        <v>#REF!</v>
      </c>
      <c r="X14" s="87" t="e">
        <f>+#REF!</f>
        <v>#REF!</v>
      </c>
      <c r="Y14" s="63" t="e">
        <f t="shared" si="5"/>
        <v>#REF!</v>
      </c>
      <c r="Z14" s="87" t="e">
        <f>+#REF!</f>
        <v>#REF!</v>
      </c>
      <c r="AA14" s="87" t="e">
        <f>+#REF!</f>
        <v>#REF!</v>
      </c>
      <c r="AB14" s="87" t="e">
        <f>+#REF!</f>
        <v>#REF!</v>
      </c>
      <c r="AC14" s="87" t="e">
        <f>+#REF!</f>
        <v>#REF!</v>
      </c>
      <c r="AD14" s="87" t="e">
        <f>+#REF!</f>
        <v>#REF!</v>
      </c>
      <c r="AE14" s="87" t="e">
        <f>+#REF!</f>
        <v>#REF!</v>
      </c>
      <c r="AF14" s="87" t="e">
        <f>+#REF!</f>
        <v>#REF!</v>
      </c>
      <c r="AG14" s="87" t="e">
        <f>+#REF!</f>
        <v>#REF!</v>
      </c>
      <c r="AH14" s="87" t="e">
        <f>+#REF!</f>
        <v>#REF!</v>
      </c>
      <c r="AI14" s="87" t="e">
        <f>+#REF!</f>
        <v>#REF!</v>
      </c>
      <c r="AJ14" s="63" t="e">
        <f t="shared" si="6"/>
        <v>#REF!</v>
      </c>
      <c r="AK14" s="87" t="e">
        <f>+#REF!</f>
        <v>#REF!</v>
      </c>
      <c r="AL14" s="87" t="e">
        <f>+#REF!</f>
        <v>#REF!</v>
      </c>
      <c r="AM14" s="87" t="e">
        <f>+#REF!</f>
        <v>#REF!</v>
      </c>
      <c r="AN14" s="87" t="e">
        <f>+#REF!</f>
        <v>#REF!</v>
      </c>
      <c r="AO14" s="87" t="e">
        <f>+#REF!</f>
        <v>#REF!</v>
      </c>
      <c r="AP14" s="87" t="e">
        <f>+#REF!</f>
        <v>#REF!</v>
      </c>
      <c r="AQ14" s="87" t="e">
        <f>+#REF!</f>
        <v>#REF!</v>
      </c>
      <c r="AR14" s="87" t="e">
        <f>+#REF!</f>
        <v>#REF!</v>
      </c>
      <c r="AS14" s="87" t="e">
        <f>+#REF!</f>
        <v>#REF!</v>
      </c>
      <c r="AT14" s="87" t="e">
        <f>+#REF!</f>
        <v>#REF!</v>
      </c>
      <c r="AU14" s="63" t="e">
        <f t="shared" si="7"/>
        <v>#REF!</v>
      </c>
      <c r="AV14" s="87" t="e">
        <f>+#REF!</f>
        <v>#REF!</v>
      </c>
      <c r="AW14" s="87" t="e">
        <f>+#REF!</f>
        <v>#REF!</v>
      </c>
      <c r="AX14" s="87" t="e">
        <f>+#REF!</f>
        <v>#REF!</v>
      </c>
      <c r="AY14" s="87" t="e">
        <f>+#REF!</f>
        <v>#REF!</v>
      </c>
      <c r="AZ14" s="87" t="e">
        <f>+#REF!</f>
        <v>#REF!</v>
      </c>
      <c r="BA14" s="87" t="e">
        <f>+#REF!</f>
        <v>#REF!</v>
      </c>
      <c r="BB14" s="87" t="e">
        <f>+#REF!</f>
        <v>#REF!</v>
      </c>
      <c r="BC14" s="87" t="e">
        <f>+#REF!</f>
        <v>#REF!</v>
      </c>
      <c r="BD14" s="87" t="e">
        <f>+#REF!</f>
        <v>#REF!</v>
      </c>
      <c r="BE14" s="87" t="e">
        <f>+#REF!</f>
        <v>#REF!</v>
      </c>
      <c r="BF14" s="245" t="e">
        <f t="shared" si="8"/>
        <v>#REF!</v>
      </c>
      <c r="BG14" s="245" t="e">
        <f t="shared" si="0"/>
        <v>#REF!</v>
      </c>
      <c r="BH14" s="245" t="e">
        <f t="shared" si="0"/>
        <v>#REF!</v>
      </c>
      <c r="BI14" s="245" t="e">
        <f t="shared" si="0"/>
        <v>#REF!</v>
      </c>
      <c r="BJ14" s="245" t="e">
        <f t="shared" si="0"/>
        <v>#REF!</v>
      </c>
      <c r="BK14" s="245" t="e">
        <f t="shared" si="0"/>
        <v>#REF!</v>
      </c>
      <c r="BL14" s="245" t="e">
        <f t="shared" si="0"/>
        <v>#REF!</v>
      </c>
      <c r="BM14" s="245" t="e">
        <f t="shared" si="0"/>
        <v>#REF!</v>
      </c>
      <c r="BN14" s="245" t="e">
        <f t="shared" si="0"/>
        <v>#REF!</v>
      </c>
      <c r="BO14" s="245" t="e">
        <f t="shared" si="0"/>
        <v>#REF!</v>
      </c>
      <c r="BP14" s="246" t="e">
        <f t="shared" si="0"/>
        <v>#REF!</v>
      </c>
      <c r="BQ14" s="245" t="e">
        <f t="shared" si="0"/>
        <v>#REF!</v>
      </c>
      <c r="BR14" s="245" t="e">
        <f t="shared" si="0"/>
        <v>#REF!</v>
      </c>
      <c r="BS14" s="245" t="e">
        <f t="shared" si="0"/>
        <v>#REF!</v>
      </c>
      <c r="BT14" s="245" t="e">
        <f t="shared" si="0"/>
        <v>#REF!</v>
      </c>
      <c r="BU14" s="245" t="e">
        <f t="shared" si="0"/>
        <v>#REF!</v>
      </c>
      <c r="BV14" s="245" t="e">
        <f t="shared" si="0"/>
        <v>#REF!</v>
      </c>
      <c r="BW14" s="245" t="e">
        <f t="shared" si="1"/>
        <v>#REF!</v>
      </c>
      <c r="BX14" s="245" t="e">
        <f t="shared" si="1"/>
        <v>#REF!</v>
      </c>
      <c r="BY14" s="245" t="e">
        <f t="shared" si="1"/>
        <v>#REF!</v>
      </c>
      <c r="BZ14" s="245" t="e">
        <f t="shared" si="1"/>
        <v>#REF!</v>
      </c>
      <c r="CA14" s="246" t="e">
        <f t="shared" si="1"/>
        <v>#REF!</v>
      </c>
      <c r="CB14" s="245" t="e">
        <f t="shared" si="1"/>
        <v>#REF!</v>
      </c>
      <c r="CC14" s="245" t="e">
        <f t="shared" si="1"/>
        <v>#REF!</v>
      </c>
      <c r="CD14" s="245" t="e">
        <f t="shared" si="1"/>
        <v>#REF!</v>
      </c>
      <c r="CE14" s="245" t="e">
        <f t="shared" si="1"/>
        <v>#REF!</v>
      </c>
      <c r="CF14" s="245" t="e">
        <f t="shared" si="1"/>
        <v>#REF!</v>
      </c>
      <c r="CG14" s="245" t="e">
        <f t="shared" si="1"/>
        <v>#REF!</v>
      </c>
      <c r="CH14" s="245" t="e">
        <f t="shared" si="1"/>
        <v>#REF!</v>
      </c>
      <c r="CI14" s="245" t="e">
        <f t="shared" si="1"/>
        <v>#REF!</v>
      </c>
      <c r="CJ14" s="245" t="e">
        <f t="shared" si="1"/>
        <v>#REF!</v>
      </c>
      <c r="CK14" s="245" t="e">
        <f t="shared" si="1"/>
        <v>#REF!</v>
      </c>
      <c r="CL14" s="246" t="e">
        <f t="shared" si="1"/>
        <v>#REF!</v>
      </c>
      <c r="CM14" s="245" t="e">
        <f t="shared" si="9"/>
        <v>#REF!</v>
      </c>
      <c r="CN14" s="245" t="e">
        <f t="shared" si="2"/>
        <v>#REF!</v>
      </c>
      <c r="CO14" s="245" t="e">
        <f t="shared" si="2"/>
        <v>#REF!</v>
      </c>
      <c r="CP14" s="245" t="e">
        <f t="shared" si="2"/>
        <v>#REF!</v>
      </c>
      <c r="CQ14" s="245" t="e">
        <f t="shared" si="2"/>
        <v>#REF!</v>
      </c>
      <c r="CR14" s="245" t="e">
        <f t="shared" si="2"/>
        <v>#REF!</v>
      </c>
      <c r="CS14" s="245" t="e">
        <f t="shared" si="2"/>
        <v>#REF!</v>
      </c>
      <c r="CT14" s="245" t="e">
        <f t="shared" si="2"/>
        <v>#REF!</v>
      </c>
      <c r="CU14" s="245" t="e">
        <f t="shared" si="2"/>
        <v>#REF!</v>
      </c>
      <c r="CV14" s="245" t="e">
        <f t="shared" si="2"/>
        <v>#REF!</v>
      </c>
      <c r="CW14" s="246" t="e">
        <f t="shared" si="2"/>
        <v>#REF!</v>
      </c>
    </row>
    <row r="15" spans="1:101" ht="32.25" customHeight="1">
      <c r="A15" s="85" t="s">
        <v>16</v>
      </c>
      <c r="B15" s="86" t="s">
        <v>17</v>
      </c>
      <c r="C15" s="63" t="e">
        <f t="shared" si="3"/>
        <v>#REF!</v>
      </c>
      <c r="D15" s="87" t="e">
        <f>+#REF!</f>
        <v>#REF!</v>
      </c>
      <c r="E15" s="87" t="e">
        <f>+#REF!</f>
        <v>#REF!</v>
      </c>
      <c r="F15" s="87" t="e">
        <f>+#REF!</f>
        <v>#REF!</v>
      </c>
      <c r="G15" s="87" t="e">
        <f>+#REF!</f>
        <v>#REF!</v>
      </c>
      <c r="H15" s="87" t="e">
        <f>+#REF!</f>
        <v>#REF!</v>
      </c>
      <c r="I15" s="87" t="e">
        <f>+#REF!</f>
        <v>#REF!</v>
      </c>
      <c r="J15" s="87" t="e">
        <f>+#REF!</f>
        <v>#REF!</v>
      </c>
      <c r="K15" s="87" t="e">
        <f>+#REF!</f>
        <v>#REF!</v>
      </c>
      <c r="L15" s="87" t="e">
        <f>+#REF!</f>
        <v>#REF!</v>
      </c>
      <c r="M15" s="87" t="e">
        <f>+#REF!</f>
        <v>#REF!</v>
      </c>
      <c r="N15" s="63" t="e">
        <f t="shared" si="4"/>
        <v>#REF!</v>
      </c>
      <c r="O15" s="87" t="e">
        <f>+#REF!</f>
        <v>#REF!</v>
      </c>
      <c r="P15" s="87" t="e">
        <f>+#REF!</f>
        <v>#REF!</v>
      </c>
      <c r="Q15" s="87" t="e">
        <f>+#REF!</f>
        <v>#REF!</v>
      </c>
      <c r="R15" s="87" t="e">
        <f>+#REF!</f>
        <v>#REF!</v>
      </c>
      <c r="S15" s="87" t="e">
        <f>+#REF!</f>
        <v>#REF!</v>
      </c>
      <c r="T15" s="87" t="e">
        <f>+#REF!</f>
        <v>#REF!</v>
      </c>
      <c r="U15" s="87" t="e">
        <f>+#REF!</f>
        <v>#REF!</v>
      </c>
      <c r="V15" s="87" t="e">
        <f>+#REF!</f>
        <v>#REF!</v>
      </c>
      <c r="W15" s="87" t="e">
        <f>+#REF!</f>
        <v>#REF!</v>
      </c>
      <c r="X15" s="87" t="e">
        <f>+#REF!</f>
        <v>#REF!</v>
      </c>
      <c r="Y15" s="63" t="e">
        <f t="shared" si="5"/>
        <v>#REF!</v>
      </c>
      <c r="Z15" s="87" t="e">
        <f>+#REF!</f>
        <v>#REF!</v>
      </c>
      <c r="AA15" s="87" t="e">
        <f>+#REF!</f>
        <v>#REF!</v>
      </c>
      <c r="AB15" s="87" t="e">
        <f>+#REF!</f>
        <v>#REF!</v>
      </c>
      <c r="AC15" s="87" t="e">
        <f>+#REF!</f>
        <v>#REF!</v>
      </c>
      <c r="AD15" s="87" t="e">
        <f>+#REF!</f>
        <v>#REF!</v>
      </c>
      <c r="AE15" s="87" t="e">
        <f>+#REF!</f>
        <v>#REF!</v>
      </c>
      <c r="AF15" s="87" t="e">
        <f>+#REF!</f>
        <v>#REF!</v>
      </c>
      <c r="AG15" s="87" t="e">
        <f>+#REF!</f>
        <v>#REF!</v>
      </c>
      <c r="AH15" s="87" t="e">
        <f>+#REF!</f>
        <v>#REF!</v>
      </c>
      <c r="AI15" s="87" t="e">
        <f>+#REF!</f>
        <v>#REF!</v>
      </c>
      <c r="AJ15" s="63" t="e">
        <f t="shared" si="6"/>
        <v>#REF!</v>
      </c>
      <c r="AK15" s="87" t="e">
        <f>+#REF!</f>
        <v>#REF!</v>
      </c>
      <c r="AL15" s="87" t="e">
        <f>+#REF!</f>
        <v>#REF!</v>
      </c>
      <c r="AM15" s="87" t="e">
        <f>+#REF!</f>
        <v>#REF!</v>
      </c>
      <c r="AN15" s="87" t="e">
        <f>+#REF!</f>
        <v>#REF!</v>
      </c>
      <c r="AO15" s="87" t="e">
        <f>+#REF!</f>
        <v>#REF!</v>
      </c>
      <c r="AP15" s="87" t="e">
        <f>+#REF!</f>
        <v>#REF!</v>
      </c>
      <c r="AQ15" s="87" t="e">
        <f>+#REF!</f>
        <v>#REF!</v>
      </c>
      <c r="AR15" s="87" t="e">
        <f>+#REF!</f>
        <v>#REF!</v>
      </c>
      <c r="AS15" s="87" t="e">
        <f>+#REF!</f>
        <v>#REF!</v>
      </c>
      <c r="AT15" s="87" t="e">
        <f>+#REF!</f>
        <v>#REF!</v>
      </c>
      <c r="AU15" s="63" t="e">
        <f t="shared" si="7"/>
        <v>#REF!</v>
      </c>
      <c r="AV15" s="87" t="e">
        <f>+#REF!</f>
        <v>#REF!</v>
      </c>
      <c r="AW15" s="87" t="e">
        <f>+#REF!</f>
        <v>#REF!</v>
      </c>
      <c r="AX15" s="87" t="e">
        <f>+#REF!</f>
        <v>#REF!</v>
      </c>
      <c r="AY15" s="87" t="e">
        <f>+#REF!</f>
        <v>#REF!</v>
      </c>
      <c r="AZ15" s="87" t="e">
        <f>+#REF!</f>
        <v>#REF!</v>
      </c>
      <c r="BA15" s="87" t="e">
        <f>+#REF!</f>
        <v>#REF!</v>
      </c>
      <c r="BB15" s="87" t="e">
        <f>+#REF!</f>
        <v>#REF!</v>
      </c>
      <c r="BC15" s="87" t="e">
        <f>+#REF!</f>
        <v>#REF!</v>
      </c>
      <c r="BD15" s="87" t="e">
        <f>+#REF!</f>
        <v>#REF!</v>
      </c>
      <c r="BE15" s="87" t="e">
        <f>+#REF!</f>
        <v>#REF!</v>
      </c>
      <c r="BF15" s="245" t="e">
        <f t="shared" si="8"/>
        <v>#REF!</v>
      </c>
      <c r="BG15" s="245" t="e">
        <f t="shared" si="0"/>
        <v>#REF!</v>
      </c>
      <c r="BH15" s="245" t="e">
        <f t="shared" si="0"/>
        <v>#REF!</v>
      </c>
      <c r="BI15" s="245" t="e">
        <f t="shared" si="0"/>
        <v>#REF!</v>
      </c>
      <c r="BJ15" s="245" t="e">
        <f t="shared" si="0"/>
        <v>#REF!</v>
      </c>
      <c r="BK15" s="245" t="e">
        <f t="shared" si="0"/>
        <v>#REF!</v>
      </c>
      <c r="BL15" s="245" t="e">
        <f t="shared" si="0"/>
        <v>#REF!</v>
      </c>
      <c r="BM15" s="245" t="e">
        <f t="shared" si="0"/>
        <v>#REF!</v>
      </c>
      <c r="BN15" s="245" t="e">
        <f t="shared" si="0"/>
        <v>#REF!</v>
      </c>
      <c r="BO15" s="245" t="e">
        <f t="shared" si="0"/>
        <v>#REF!</v>
      </c>
      <c r="BP15" s="246" t="e">
        <f t="shared" si="0"/>
        <v>#REF!</v>
      </c>
      <c r="BQ15" s="245" t="e">
        <f t="shared" si="0"/>
        <v>#REF!</v>
      </c>
      <c r="BR15" s="245" t="e">
        <f t="shared" si="0"/>
        <v>#REF!</v>
      </c>
      <c r="BS15" s="245" t="e">
        <f t="shared" si="0"/>
        <v>#REF!</v>
      </c>
      <c r="BT15" s="245" t="e">
        <f t="shared" si="0"/>
        <v>#REF!</v>
      </c>
      <c r="BU15" s="245" t="e">
        <f t="shared" si="0"/>
        <v>#REF!</v>
      </c>
      <c r="BV15" s="245" t="e">
        <f t="shared" si="0"/>
        <v>#REF!</v>
      </c>
      <c r="BW15" s="245" t="e">
        <f t="shared" si="1"/>
        <v>#REF!</v>
      </c>
      <c r="BX15" s="245" t="e">
        <f t="shared" si="1"/>
        <v>#REF!</v>
      </c>
      <c r="BY15" s="245" t="e">
        <f t="shared" si="1"/>
        <v>#REF!</v>
      </c>
      <c r="BZ15" s="245" t="e">
        <f t="shared" si="1"/>
        <v>#REF!</v>
      </c>
      <c r="CA15" s="246" t="e">
        <f t="shared" si="1"/>
        <v>#REF!</v>
      </c>
      <c r="CB15" s="245" t="e">
        <f t="shared" si="1"/>
        <v>#REF!</v>
      </c>
      <c r="CC15" s="245" t="e">
        <f t="shared" si="1"/>
        <v>#REF!</v>
      </c>
      <c r="CD15" s="245" t="e">
        <f t="shared" si="1"/>
        <v>#REF!</v>
      </c>
      <c r="CE15" s="245" t="e">
        <f t="shared" si="1"/>
        <v>#REF!</v>
      </c>
      <c r="CF15" s="245" t="e">
        <f t="shared" si="1"/>
        <v>#REF!</v>
      </c>
      <c r="CG15" s="245" t="e">
        <f t="shared" si="1"/>
        <v>#REF!</v>
      </c>
      <c r="CH15" s="245" t="e">
        <f t="shared" si="1"/>
        <v>#REF!</v>
      </c>
      <c r="CI15" s="245" t="e">
        <f t="shared" si="1"/>
        <v>#REF!</v>
      </c>
      <c r="CJ15" s="245" t="e">
        <f t="shared" si="1"/>
        <v>#REF!</v>
      </c>
      <c r="CK15" s="245" t="e">
        <f t="shared" si="1"/>
        <v>#REF!</v>
      </c>
      <c r="CL15" s="246" t="e">
        <f t="shared" si="1"/>
        <v>#REF!</v>
      </c>
      <c r="CM15" s="245" t="e">
        <f t="shared" si="9"/>
        <v>#REF!</v>
      </c>
      <c r="CN15" s="245" t="e">
        <f t="shared" si="2"/>
        <v>#REF!</v>
      </c>
      <c r="CO15" s="245" t="e">
        <f t="shared" si="2"/>
        <v>#REF!</v>
      </c>
      <c r="CP15" s="245" t="e">
        <f t="shared" si="2"/>
        <v>#REF!</v>
      </c>
      <c r="CQ15" s="245" t="e">
        <f t="shared" si="2"/>
        <v>#REF!</v>
      </c>
      <c r="CR15" s="245" t="e">
        <f t="shared" si="2"/>
        <v>#REF!</v>
      </c>
      <c r="CS15" s="245" t="e">
        <f t="shared" si="2"/>
        <v>#REF!</v>
      </c>
      <c r="CT15" s="245" t="e">
        <f t="shared" si="2"/>
        <v>#REF!</v>
      </c>
      <c r="CU15" s="245" t="e">
        <f t="shared" si="2"/>
        <v>#REF!</v>
      </c>
      <c r="CV15" s="245" t="e">
        <f t="shared" si="2"/>
        <v>#REF!</v>
      </c>
      <c r="CW15" s="246" t="e">
        <f t="shared" si="2"/>
        <v>#REF!</v>
      </c>
    </row>
    <row r="16" spans="1:101" ht="32.25" customHeight="1">
      <c r="A16" s="85" t="s">
        <v>18</v>
      </c>
      <c r="B16" s="86" t="s">
        <v>116</v>
      </c>
      <c r="C16" s="63" t="e">
        <f t="shared" si="3"/>
        <v>#REF!</v>
      </c>
      <c r="D16" s="87" t="e">
        <f>+#REF!</f>
        <v>#REF!</v>
      </c>
      <c r="E16" s="87" t="e">
        <f>+#REF!</f>
        <v>#REF!</v>
      </c>
      <c r="F16" s="87" t="e">
        <f>+#REF!</f>
        <v>#REF!</v>
      </c>
      <c r="G16" s="87" t="e">
        <f>+#REF!</f>
        <v>#REF!</v>
      </c>
      <c r="H16" s="87" t="e">
        <f>+#REF!</f>
        <v>#REF!</v>
      </c>
      <c r="I16" s="87" t="e">
        <f>+#REF!</f>
        <v>#REF!</v>
      </c>
      <c r="J16" s="87" t="e">
        <f>+#REF!</f>
        <v>#REF!</v>
      </c>
      <c r="K16" s="87" t="e">
        <f>+#REF!</f>
        <v>#REF!</v>
      </c>
      <c r="L16" s="87" t="e">
        <f>+#REF!</f>
        <v>#REF!</v>
      </c>
      <c r="M16" s="87" t="e">
        <f>+#REF!</f>
        <v>#REF!</v>
      </c>
      <c r="N16" s="63" t="e">
        <f t="shared" si="4"/>
        <v>#REF!</v>
      </c>
      <c r="O16" s="87" t="e">
        <f>+#REF!</f>
        <v>#REF!</v>
      </c>
      <c r="P16" s="87" t="e">
        <f>+#REF!</f>
        <v>#REF!</v>
      </c>
      <c r="Q16" s="87" t="e">
        <f>+#REF!</f>
        <v>#REF!</v>
      </c>
      <c r="R16" s="87" t="e">
        <f>+#REF!</f>
        <v>#REF!</v>
      </c>
      <c r="S16" s="87" t="e">
        <f>+#REF!</f>
        <v>#REF!</v>
      </c>
      <c r="T16" s="87" t="e">
        <f>+#REF!</f>
        <v>#REF!</v>
      </c>
      <c r="U16" s="87" t="e">
        <f>+#REF!</f>
        <v>#REF!</v>
      </c>
      <c r="V16" s="87" t="e">
        <f>+#REF!</f>
        <v>#REF!</v>
      </c>
      <c r="W16" s="87" t="e">
        <f>+#REF!</f>
        <v>#REF!</v>
      </c>
      <c r="X16" s="87" t="e">
        <f>+#REF!</f>
        <v>#REF!</v>
      </c>
      <c r="Y16" s="63" t="e">
        <f t="shared" si="5"/>
        <v>#REF!</v>
      </c>
      <c r="Z16" s="87" t="e">
        <f>+#REF!</f>
        <v>#REF!</v>
      </c>
      <c r="AA16" s="87" t="e">
        <f>+#REF!</f>
        <v>#REF!</v>
      </c>
      <c r="AB16" s="87" t="e">
        <f>+#REF!</f>
        <v>#REF!</v>
      </c>
      <c r="AC16" s="87" t="e">
        <f>+#REF!</f>
        <v>#REF!</v>
      </c>
      <c r="AD16" s="87" t="e">
        <f>+#REF!</f>
        <v>#REF!</v>
      </c>
      <c r="AE16" s="87" t="e">
        <f>+#REF!</f>
        <v>#REF!</v>
      </c>
      <c r="AF16" s="87" t="e">
        <f>+#REF!</f>
        <v>#REF!</v>
      </c>
      <c r="AG16" s="87" t="e">
        <f>+#REF!</f>
        <v>#REF!</v>
      </c>
      <c r="AH16" s="87" t="e">
        <f>+#REF!</f>
        <v>#REF!</v>
      </c>
      <c r="AI16" s="87" t="e">
        <f>+#REF!</f>
        <v>#REF!</v>
      </c>
      <c r="AJ16" s="63" t="e">
        <f t="shared" si="6"/>
        <v>#REF!</v>
      </c>
      <c r="AK16" s="87" t="e">
        <f>+#REF!</f>
        <v>#REF!</v>
      </c>
      <c r="AL16" s="87" t="e">
        <f>+#REF!</f>
        <v>#REF!</v>
      </c>
      <c r="AM16" s="87" t="e">
        <f>+#REF!</f>
        <v>#REF!</v>
      </c>
      <c r="AN16" s="87" t="e">
        <f>+#REF!</f>
        <v>#REF!</v>
      </c>
      <c r="AO16" s="87" t="e">
        <f>+#REF!</f>
        <v>#REF!</v>
      </c>
      <c r="AP16" s="87" t="e">
        <f>+#REF!</f>
        <v>#REF!</v>
      </c>
      <c r="AQ16" s="87" t="e">
        <f>+#REF!</f>
        <v>#REF!</v>
      </c>
      <c r="AR16" s="87" t="e">
        <f>+#REF!</f>
        <v>#REF!</v>
      </c>
      <c r="AS16" s="87" t="e">
        <f>+#REF!</f>
        <v>#REF!</v>
      </c>
      <c r="AT16" s="87" t="e">
        <f>+#REF!</f>
        <v>#REF!</v>
      </c>
      <c r="AU16" s="63" t="e">
        <f t="shared" si="7"/>
        <v>#REF!</v>
      </c>
      <c r="AV16" s="87" t="e">
        <f>+#REF!</f>
        <v>#REF!</v>
      </c>
      <c r="AW16" s="87" t="e">
        <f>+#REF!</f>
        <v>#REF!</v>
      </c>
      <c r="AX16" s="87" t="e">
        <f>+#REF!</f>
        <v>#REF!</v>
      </c>
      <c r="AY16" s="87" t="e">
        <f>+#REF!</f>
        <v>#REF!</v>
      </c>
      <c r="AZ16" s="87" t="e">
        <f>+#REF!</f>
        <v>#REF!</v>
      </c>
      <c r="BA16" s="87" t="e">
        <f>+#REF!</f>
        <v>#REF!</v>
      </c>
      <c r="BB16" s="87" t="e">
        <f>+#REF!</f>
        <v>#REF!</v>
      </c>
      <c r="BC16" s="87" t="e">
        <f>+#REF!</f>
        <v>#REF!</v>
      </c>
      <c r="BD16" s="87" t="e">
        <f>+#REF!</f>
        <v>#REF!</v>
      </c>
      <c r="BE16" s="87" t="e">
        <f>+#REF!</f>
        <v>#REF!</v>
      </c>
      <c r="BF16" s="245" t="e">
        <f t="shared" si="8"/>
        <v>#REF!</v>
      </c>
      <c r="BG16" s="245" t="e">
        <f t="shared" si="0"/>
        <v>#REF!</v>
      </c>
      <c r="BH16" s="245" t="e">
        <f t="shared" si="0"/>
        <v>#REF!</v>
      </c>
      <c r="BI16" s="245" t="e">
        <f t="shared" si="0"/>
        <v>#REF!</v>
      </c>
      <c r="BJ16" s="245" t="e">
        <f t="shared" si="0"/>
        <v>#REF!</v>
      </c>
      <c r="BK16" s="245" t="e">
        <f t="shared" si="0"/>
        <v>#REF!</v>
      </c>
      <c r="BL16" s="245" t="e">
        <f t="shared" si="0"/>
        <v>#REF!</v>
      </c>
      <c r="BM16" s="245" t="e">
        <f t="shared" si="0"/>
        <v>#REF!</v>
      </c>
      <c r="BN16" s="245" t="e">
        <f t="shared" si="0"/>
        <v>#REF!</v>
      </c>
      <c r="BO16" s="245" t="e">
        <f t="shared" si="0"/>
        <v>#REF!</v>
      </c>
      <c r="BP16" s="246" t="e">
        <f t="shared" si="0"/>
        <v>#REF!</v>
      </c>
      <c r="BQ16" s="245" t="e">
        <f t="shared" si="0"/>
        <v>#REF!</v>
      </c>
      <c r="BR16" s="245" t="e">
        <f t="shared" si="0"/>
        <v>#REF!</v>
      </c>
      <c r="BS16" s="245" t="e">
        <f t="shared" si="0"/>
        <v>#REF!</v>
      </c>
      <c r="BT16" s="245" t="e">
        <f t="shared" si="0"/>
        <v>#REF!</v>
      </c>
      <c r="BU16" s="245" t="e">
        <f t="shared" si="0"/>
        <v>#REF!</v>
      </c>
      <c r="BV16" s="245" t="e">
        <f t="shared" si="0"/>
        <v>#REF!</v>
      </c>
      <c r="BW16" s="245" t="e">
        <f t="shared" si="1"/>
        <v>#REF!</v>
      </c>
      <c r="BX16" s="245" t="e">
        <f t="shared" si="1"/>
        <v>#REF!</v>
      </c>
      <c r="BY16" s="245" t="e">
        <f t="shared" si="1"/>
        <v>#REF!</v>
      </c>
      <c r="BZ16" s="245" t="e">
        <f t="shared" si="1"/>
        <v>#REF!</v>
      </c>
      <c r="CA16" s="246" t="e">
        <f t="shared" si="1"/>
        <v>#REF!</v>
      </c>
      <c r="CB16" s="245" t="e">
        <f t="shared" si="1"/>
        <v>#REF!</v>
      </c>
      <c r="CC16" s="245" t="e">
        <f t="shared" si="1"/>
        <v>#REF!</v>
      </c>
      <c r="CD16" s="245" t="e">
        <f t="shared" si="1"/>
        <v>#REF!</v>
      </c>
      <c r="CE16" s="245" t="e">
        <f t="shared" si="1"/>
        <v>#REF!</v>
      </c>
      <c r="CF16" s="245" t="e">
        <f t="shared" si="1"/>
        <v>#REF!</v>
      </c>
      <c r="CG16" s="245" t="e">
        <f t="shared" si="1"/>
        <v>#REF!</v>
      </c>
      <c r="CH16" s="245" t="e">
        <f t="shared" si="1"/>
        <v>#REF!</v>
      </c>
      <c r="CI16" s="245" t="e">
        <f t="shared" si="1"/>
        <v>#REF!</v>
      </c>
      <c r="CJ16" s="245" t="e">
        <f t="shared" si="1"/>
        <v>#REF!</v>
      </c>
      <c r="CK16" s="245" t="e">
        <f t="shared" si="1"/>
        <v>#REF!</v>
      </c>
      <c r="CL16" s="246" t="e">
        <f t="shared" si="1"/>
        <v>#REF!</v>
      </c>
      <c r="CM16" s="245" t="e">
        <f t="shared" si="9"/>
        <v>#REF!</v>
      </c>
      <c r="CN16" s="245" t="e">
        <f t="shared" si="2"/>
        <v>#REF!</v>
      </c>
      <c r="CO16" s="245" t="e">
        <f t="shared" si="2"/>
        <v>#REF!</v>
      </c>
      <c r="CP16" s="245" t="e">
        <f t="shared" si="2"/>
        <v>#REF!</v>
      </c>
      <c r="CQ16" s="245" t="e">
        <f t="shared" si="2"/>
        <v>#REF!</v>
      </c>
      <c r="CR16" s="245" t="e">
        <f t="shared" si="2"/>
        <v>#REF!</v>
      </c>
      <c r="CS16" s="245" t="e">
        <f t="shared" si="2"/>
        <v>#REF!</v>
      </c>
      <c r="CT16" s="245" t="e">
        <f t="shared" si="2"/>
        <v>#REF!</v>
      </c>
      <c r="CU16" s="245" t="e">
        <f t="shared" si="2"/>
        <v>#REF!</v>
      </c>
      <c r="CV16" s="245" t="e">
        <f t="shared" si="2"/>
        <v>#REF!</v>
      </c>
      <c r="CW16" s="246" t="e">
        <f t="shared" si="2"/>
        <v>#REF!</v>
      </c>
    </row>
    <row r="17" spans="1:102" ht="32.25" customHeight="1">
      <c r="A17" s="85" t="s">
        <v>20</v>
      </c>
      <c r="B17" s="91" t="s">
        <v>117</v>
      </c>
      <c r="C17" s="63" t="e">
        <f t="shared" si="3"/>
        <v>#REF!</v>
      </c>
      <c r="D17" s="87" t="e">
        <f>+#REF!</f>
        <v>#REF!</v>
      </c>
      <c r="E17" s="87" t="e">
        <f>+#REF!</f>
        <v>#REF!</v>
      </c>
      <c r="F17" s="87" t="e">
        <f>+#REF!</f>
        <v>#REF!</v>
      </c>
      <c r="G17" s="87" t="e">
        <f>+#REF!</f>
        <v>#REF!</v>
      </c>
      <c r="H17" s="87" t="e">
        <f>+#REF!</f>
        <v>#REF!</v>
      </c>
      <c r="I17" s="87" t="e">
        <f>+#REF!</f>
        <v>#REF!</v>
      </c>
      <c r="J17" s="87" t="e">
        <f>+#REF!</f>
        <v>#REF!</v>
      </c>
      <c r="K17" s="87" t="e">
        <f>+#REF!</f>
        <v>#REF!</v>
      </c>
      <c r="L17" s="87" t="e">
        <f>+#REF!</f>
        <v>#REF!</v>
      </c>
      <c r="M17" s="87" t="e">
        <f>+#REF!</f>
        <v>#REF!</v>
      </c>
      <c r="N17" s="63" t="e">
        <f t="shared" si="4"/>
        <v>#REF!</v>
      </c>
      <c r="O17" s="87" t="e">
        <f>+#REF!</f>
        <v>#REF!</v>
      </c>
      <c r="P17" s="87" t="e">
        <f>+#REF!</f>
        <v>#REF!</v>
      </c>
      <c r="Q17" s="87" t="e">
        <f>+#REF!</f>
        <v>#REF!</v>
      </c>
      <c r="R17" s="87" t="e">
        <f>+#REF!</f>
        <v>#REF!</v>
      </c>
      <c r="S17" s="87" t="e">
        <f>+#REF!</f>
        <v>#REF!</v>
      </c>
      <c r="T17" s="87" t="e">
        <f>+#REF!</f>
        <v>#REF!</v>
      </c>
      <c r="U17" s="87" t="e">
        <f>+#REF!</f>
        <v>#REF!</v>
      </c>
      <c r="V17" s="87" t="e">
        <f>+#REF!</f>
        <v>#REF!</v>
      </c>
      <c r="W17" s="87" t="e">
        <f>+#REF!</f>
        <v>#REF!</v>
      </c>
      <c r="X17" s="87" t="e">
        <f>+#REF!</f>
        <v>#REF!</v>
      </c>
      <c r="Y17" s="63" t="e">
        <f t="shared" si="5"/>
        <v>#REF!</v>
      </c>
      <c r="Z17" s="87" t="e">
        <f>+#REF!</f>
        <v>#REF!</v>
      </c>
      <c r="AA17" s="87" t="e">
        <f>+#REF!</f>
        <v>#REF!</v>
      </c>
      <c r="AB17" s="87" t="e">
        <f>+#REF!</f>
        <v>#REF!</v>
      </c>
      <c r="AC17" s="87" t="e">
        <f>+#REF!</f>
        <v>#REF!</v>
      </c>
      <c r="AD17" s="87" t="e">
        <f>+#REF!</f>
        <v>#REF!</v>
      </c>
      <c r="AE17" s="87" t="e">
        <f>+#REF!</f>
        <v>#REF!</v>
      </c>
      <c r="AF17" s="87" t="e">
        <f>+#REF!</f>
        <v>#REF!</v>
      </c>
      <c r="AG17" s="87" t="e">
        <f>+#REF!</f>
        <v>#REF!</v>
      </c>
      <c r="AH17" s="87" t="e">
        <f>+#REF!</f>
        <v>#REF!</v>
      </c>
      <c r="AI17" s="87" t="e">
        <f>+#REF!</f>
        <v>#REF!</v>
      </c>
      <c r="AJ17" s="63" t="e">
        <f t="shared" si="6"/>
        <v>#REF!</v>
      </c>
      <c r="AK17" s="87" t="e">
        <f>+#REF!</f>
        <v>#REF!</v>
      </c>
      <c r="AL17" s="87" t="e">
        <f>+#REF!</f>
        <v>#REF!</v>
      </c>
      <c r="AM17" s="87" t="e">
        <f>+#REF!</f>
        <v>#REF!</v>
      </c>
      <c r="AN17" s="87" t="e">
        <f>+#REF!</f>
        <v>#REF!</v>
      </c>
      <c r="AO17" s="87" t="e">
        <f>+#REF!</f>
        <v>#REF!</v>
      </c>
      <c r="AP17" s="87" t="e">
        <f>+#REF!</f>
        <v>#REF!</v>
      </c>
      <c r="AQ17" s="87" t="e">
        <f>+#REF!</f>
        <v>#REF!</v>
      </c>
      <c r="AR17" s="87" t="e">
        <f>+#REF!</f>
        <v>#REF!</v>
      </c>
      <c r="AS17" s="87" t="e">
        <f>+#REF!</f>
        <v>#REF!</v>
      </c>
      <c r="AT17" s="87" t="e">
        <f>+#REF!</f>
        <v>#REF!</v>
      </c>
      <c r="AU17" s="63" t="e">
        <f t="shared" si="7"/>
        <v>#REF!</v>
      </c>
      <c r="AV17" s="87" t="e">
        <f>+#REF!</f>
        <v>#REF!</v>
      </c>
      <c r="AW17" s="87" t="e">
        <f>+#REF!</f>
        <v>#REF!</v>
      </c>
      <c r="AX17" s="87" t="e">
        <f>+#REF!</f>
        <v>#REF!</v>
      </c>
      <c r="AY17" s="87" t="e">
        <f>+#REF!</f>
        <v>#REF!</v>
      </c>
      <c r="AZ17" s="87" t="e">
        <f>+#REF!</f>
        <v>#REF!</v>
      </c>
      <c r="BA17" s="87" t="e">
        <f>+#REF!</f>
        <v>#REF!</v>
      </c>
      <c r="BB17" s="87" t="e">
        <f>+#REF!</f>
        <v>#REF!</v>
      </c>
      <c r="BC17" s="87" t="e">
        <f>+#REF!</f>
        <v>#REF!</v>
      </c>
      <c r="BD17" s="87" t="e">
        <f>+#REF!</f>
        <v>#REF!</v>
      </c>
      <c r="BE17" s="87" t="e">
        <f>+#REF!</f>
        <v>#REF!</v>
      </c>
      <c r="BF17" s="245" t="e">
        <f t="shared" si="8"/>
        <v>#REF!</v>
      </c>
      <c r="BG17" s="245" t="e">
        <f t="shared" si="0"/>
        <v>#REF!</v>
      </c>
      <c r="BH17" s="245" t="e">
        <f t="shared" si="0"/>
        <v>#REF!</v>
      </c>
      <c r="BI17" s="245" t="e">
        <f t="shared" si="0"/>
        <v>#REF!</v>
      </c>
      <c r="BJ17" s="245" t="e">
        <f t="shared" si="0"/>
        <v>#REF!</v>
      </c>
      <c r="BK17" s="245" t="e">
        <f t="shared" si="0"/>
        <v>#REF!</v>
      </c>
      <c r="BL17" s="245" t="e">
        <f t="shared" si="0"/>
        <v>#REF!</v>
      </c>
      <c r="BM17" s="245" t="e">
        <f t="shared" si="0"/>
        <v>#REF!</v>
      </c>
      <c r="BN17" s="245" t="e">
        <f t="shared" si="0"/>
        <v>#REF!</v>
      </c>
      <c r="BO17" s="245" t="e">
        <f t="shared" si="0"/>
        <v>#REF!</v>
      </c>
      <c r="BP17" s="246" t="e">
        <f t="shared" si="0"/>
        <v>#REF!</v>
      </c>
      <c r="BQ17" s="245" t="e">
        <f t="shared" si="0"/>
        <v>#REF!</v>
      </c>
      <c r="BR17" s="245" t="e">
        <f t="shared" si="0"/>
        <v>#REF!</v>
      </c>
      <c r="BS17" s="245" t="e">
        <f t="shared" si="0"/>
        <v>#REF!</v>
      </c>
      <c r="BT17" s="245" t="e">
        <f t="shared" si="0"/>
        <v>#REF!</v>
      </c>
      <c r="BU17" s="245" t="e">
        <f t="shared" si="0"/>
        <v>#REF!</v>
      </c>
      <c r="BV17" s="245" t="e">
        <f t="shared" si="0"/>
        <v>#REF!</v>
      </c>
      <c r="BW17" s="245" t="e">
        <f t="shared" si="1"/>
        <v>#REF!</v>
      </c>
      <c r="BX17" s="245" t="e">
        <f t="shared" si="1"/>
        <v>#REF!</v>
      </c>
      <c r="BY17" s="245" t="e">
        <f t="shared" si="1"/>
        <v>#REF!</v>
      </c>
      <c r="BZ17" s="245" t="e">
        <f t="shared" si="1"/>
        <v>#REF!</v>
      </c>
      <c r="CA17" s="246" t="e">
        <f t="shared" si="1"/>
        <v>#REF!</v>
      </c>
      <c r="CB17" s="245" t="e">
        <f t="shared" si="1"/>
        <v>#REF!</v>
      </c>
      <c r="CC17" s="245" t="e">
        <f t="shared" si="1"/>
        <v>#REF!</v>
      </c>
      <c r="CD17" s="245" t="e">
        <f t="shared" si="1"/>
        <v>#REF!</v>
      </c>
      <c r="CE17" s="245" t="e">
        <f t="shared" si="1"/>
        <v>#REF!</v>
      </c>
      <c r="CF17" s="245" t="e">
        <f t="shared" si="1"/>
        <v>#REF!</v>
      </c>
      <c r="CG17" s="245" t="e">
        <f t="shared" si="1"/>
        <v>#REF!</v>
      </c>
      <c r="CH17" s="245" t="e">
        <f t="shared" si="1"/>
        <v>#REF!</v>
      </c>
      <c r="CI17" s="245" t="e">
        <f t="shared" si="1"/>
        <v>#REF!</v>
      </c>
      <c r="CJ17" s="245" t="e">
        <f t="shared" si="1"/>
        <v>#REF!</v>
      </c>
      <c r="CK17" s="245" t="e">
        <f t="shared" si="1"/>
        <v>#REF!</v>
      </c>
      <c r="CL17" s="246" t="e">
        <f t="shared" si="1"/>
        <v>#REF!</v>
      </c>
      <c r="CM17" s="245" t="e">
        <f t="shared" si="9"/>
        <v>#REF!</v>
      </c>
      <c r="CN17" s="245" t="e">
        <f t="shared" si="2"/>
        <v>#REF!</v>
      </c>
      <c r="CO17" s="245" t="e">
        <f t="shared" si="2"/>
        <v>#REF!</v>
      </c>
      <c r="CP17" s="245" t="e">
        <f t="shared" si="2"/>
        <v>#REF!</v>
      </c>
      <c r="CQ17" s="245" t="e">
        <f t="shared" si="2"/>
        <v>#REF!</v>
      </c>
      <c r="CR17" s="245" t="e">
        <f t="shared" si="2"/>
        <v>#REF!</v>
      </c>
      <c r="CS17" s="245" t="e">
        <f t="shared" si="2"/>
        <v>#REF!</v>
      </c>
      <c r="CT17" s="245" t="e">
        <f t="shared" si="2"/>
        <v>#REF!</v>
      </c>
      <c r="CU17" s="245" t="e">
        <f t="shared" si="2"/>
        <v>#REF!</v>
      </c>
      <c r="CV17" s="245" t="e">
        <f t="shared" si="2"/>
        <v>#REF!</v>
      </c>
      <c r="CW17" s="246" t="e">
        <f t="shared" si="2"/>
        <v>#REF!</v>
      </c>
    </row>
    <row r="18" spans="1:102" ht="32.25" customHeight="1">
      <c r="A18" s="85" t="s">
        <v>22</v>
      </c>
      <c r="B18" s="92" t="s">
        <v>118</v>
      </c>
      <c r="C18" s="63" t="e">
        <f t="shared" si="3"/>
        <v>#REF!</v>
      </c>
      <c r="D18" s="87" t="e">
        <f>+#REF!</f>
        <v>#REF!</v>
      </c>
      <c r="E18" s="87" t="e">
        <f>+#REF!</f>
        <v>#REF!</v>
      </c>
      <c r="F18" s="87" t="e">
        <f>+#REF!</f>
        <v>#REF!</v>
      </c>
      <c r="G18" s="87" t="e">
        <f>+#REF!</f>
        <v>#REF!</v>
      </c>
      <c r="H18" s="87" t="e">
        <f>+#REF!</f>
        <v>#REF!</v>
      </c>
      <c r="I18" s="87" t="e">
        <f>+#REF!</f>
        <v>#REF!</v>
      </c>
      <c r="J18" s="87" t="e">
        <f>+#REF!</f>
        <v>#REF!</v>
      </c>
      <c r="K18" s="87" t="e">
        <f>+#REF!</f>
        <v>#REF!</v>
      </c>
      <c r="L18" s="87" t="e">
        <f>+#REF!</f>
        <v>#REF!</v>
      </c>
      <c r="M18" s="87" t="e">
        <f>+#REF!</f>
        <v>#REF!</v>
      </c>
      <c r="N18" s="63" t="e">
        <f t="shared" si="4"/>
        <v>#REF!</v>
      </c>
      <c r="O18" s="87" t="e">
        <f>+#REF!</f>
        <v>#REF!</v>
      </c>
      <c r="P18" s="87" t="e">
        <f>+#REF!</f>
        <v>#REF!</v>
      </c>
      <c r="Q18" s="87" t="e">
        <f>+#REF!</f>
        <v>#REF!</v>
      </c>
      <c r="R18" s="87" t="e">
        <f>+#REF!</f>
        <v>#REF!</v>
      </c>
      <c r="S18" s="87" t="e">
        <f>+#REF!</f>
        <v>#REF!</v>
      </c>
      <c r="T18" s="87" t="e">
        <f>+#REF!</f>
        <v>#REF!</v>
      </c>
      <c r="U18" s="87" t="e">
        <f>+#REF!</f>
        <v>#REF!</v>
      </c>
      <c r="V18" s="87" t="e">
        <f>+#REF!</f>
        <v>#REF!</v>
      </c>
      <c r="W18" s="87" t="e">
        <f>+#REF!</f>
        <v>#REF!</v>
      </c>
      <c r="X18" s="87" t="e">
        <f>+#REF!</f>
        <v>#REF!</v>
      </c>
      <c r="Y18" s="63" t="e">
        <f t="shared" si="5"/>
        <v>#REF!</v>
      </c>
      <c r="Z18" s="87" t="e">
        <f>+#REF!</f>
        <v>#REF!</v>
      </c>
      <c r="AA18" s="87" t="e">
        <f>+#REF!</f>
        <v>#REF!</v>
      </c>
      <c r="AB18" s="87" t="e">
        <f>+#REF!</f>
        <v>#REF!</v>
      </c>
      <c r="AC18" s="87" t="e">
        <f>+#REF!</f>
        <v>#REF!</v>
      </c>
      <c r="AD18" s="87" t="e">
        <f>+#REF!</f>
        <v>#REF!</v>
      </c>
      <c r="AE18" s="87" t="e">
        <f>+#REF!</f>
        <v>#REF!</v>
      </c>
      <c r="AF18" s="87" t="e">
        <f>+#REF!</f>
        <v>#REF!</v>
      </c>
      <c r="AG18" s="87" t="e">
        <f>+#REF!</f>
        <v>#REF!</v>
      </c>
      <c r="AH18" s="87" t="e">
        <f>+#REF!</f>
        <v>#REF!</v>
      </c>
      <c r="AI18" s="87" t="e">
        <f>+#REF!</f>
        <v>#REF!</v>
      </c>
      <c r="AJ18" s="63" t="e">
        <f t="shared" si="6"/>
        <v>#REF!</v>
      </c>
      <c r="AK18" s="87" t="e">
        <f>+#REF!</f>
        <v>#REF!</v>
      </c>
      <c r="AL18" s="87" t="e">
        <f>+#REF!</f>
        <v>#REF!</v>
      </c>
      <c r="AM18" s="87" t="e">
        <f>+#REF!</f>
        <v>#REF!</v>
      </c>
      <c r="AN18" s="87" t="e">
        <f>+#REF!</f>
        <v>#REF!</v>
      </c>
      <c r="AO18" s="87" t="e">
        <f>+#REF!</f>
        <v>#REF!</v>
      </c>
      <c r="AP18" s="87" t="e">
        <f>+#REF!</f>
        <v>#REF!</v>
      </c>
      <c r="AQ18" s="87" t="e">
        <f>+#REF!</f>
        <v>#REF!</v>
      </c>
      <c r="AR18" s="87" t="e">
        <f>+#REF!</f>
        <v>#REF!</v>
      </c>
      <c r="AS18" s="87" t="e">
        <f>+#REF!</f>
        <v>#REF!</v>
      </c>
      <c r="AT18" s="87" t="e">
        <f>+#REF!</f>
        <v>#REF!</v>
      </c>
      <c r="AU18" s="63" t="e">
        <f t="shared" si="7"/>
        <v>#REF!</v>
      </c>
      <c r="AV18" s="87" t="e">
        <f>+#REF!</f>
        <v>#REF!</v>
      </c>
      <c r="AW18" s="87" t="e">
        <f>+#REF!</f>
        <v>#REF!</v>
      </c>
      <c r="AX18" s="87" t="e">
        <f>+#REF!</f>
        <v>#REF!</v>
      </c>
      <c r="AY18" s="87" t="e">
        <f>+#REF!</f>
        <v>#REF!</v>
      </c>
      <c r="AZ18" s="87" t="e">
        <f>+#REF!</f>
        <v>#REF!</v>
      </c>
      <c r="BA18" s="87" t="e">
        <f>+#REF!</f>
        <v>#REF!</v>
      </c>
      <c r="BB18" s="87" t="e">
        <f>+#REF!</f>
        <v>#REF!</v>
      </c>
      <c r="BC18" s="87" t="e">
        <f>+#REF!</f>
        <v>#REF!</v>
      </c>
      <c r="BD18" s="87" t="e">
        <f>+#REF!</f>
        <v>#REF!</v>
      </c>
      <c r="BE18" s="87" t="e">
        <f>+#REF!</f>
        <v>#REF!</v>
      </c>
      <c r="BF18" s="245" t="e">
        <f t="shared" si="8"/>
        <v>#REF!</v>
      </c>
      <c r="BG18" s="245" t="e">
        <f t="shared" si="0"/>
        <v>#REF!</v>
      </c>
      <c r="BH18" s="245" t="e">
        <f t="shared" si="0"/>
        <v>#REF!</v>
      </c>
      <c r="BI18" s="245" t="e">
        <f t="shared" si="0"/>
        <v>#REF!</v>
      </c>
      <c r="BJ18" s="245" t="e">
        <f t="shared" si="0"/>
        <v>#REF!</v>
      </c>
      <c r="BK18" s="245" t="e">
        <f t="shared" si="0"/>
        <v>#REF!</v>
      </c>
      <c r="BL18" s="245" t="e">
        <f t="shared" si="0"/>
        <v>#REF!</v>
      </c>
      <c r="BM18" s="245" t="e">
        <f t="shared" si="0"/>
        <v>#REF!</v>
      </c>
      <c r="BN18" s="245" t="e">
        <f t="shared" si="0"/>
        <v>#REF!</v>
      </c>
      <c r="BO18" s="245" t="e">
        <f t="shared" si="0"/>
        <v>#REF!</v>
      </c>
      <c r="BP18" s="246" t="e">
        <f t="shared" si="0"/>
        <v>#REF!</v>
      </c>
      <c r="BQ18" s="245" t="e">
        <f t="shared" si="0"/>
        <v>#REF!</v>
      </c>
      <c r="BR18" s="245" t="e">
        <f t="shared" si="0"/>
        <v>#REF!</v>
      </c>
      <c r="BS18" s="245" t="e">
        <f t="shared" si="0"/>
        <v>#REF!</v>
      </c>
      <c r="BT18" s="245" t="e">
        <f t="shared" si="0"/>
        <v>#REF!</v>
      </c>
      <c r="BU18" s="245" t="e">
        <f t="shared" si="0"/>
        <v>#REF!</v>
      </c>
      <c r="BV18" s="245" t="e">
        <f t="shared" si="0"/>
        <v>#REF!</v>
      </c>
      <c r="BW18" s="245" t="e">
        <f t="shared" si="1"/>
        <v>#REF!</v>
      </c>
      <c r="BX18" s="245" t="e">
        <f t="shared" si="1"/>
        <v>#REF!</v>
      </c>
      <c r="BY18" s="245" t="e">
        <f t="shared" si="1"/>
        <v>#REF!</v>
      </c>
      <c r="BZ18" s="245" t="e">
        <f t="shared" si="1"/>
        <v>#REF!</v>
      </c>
      <c r="CA18" s="246" t="e">
        <f t="shared" si="1"/>
        <v>#REF!</v>
      </c>
      <c r="CB18" s="245" t="e">
        <f t="shared" si="1"/>
        <v>#REF!</v>
      </c>
      <c r="CC18" s="245" t="e">
        <f t="shared" si="1"/>
        <v>#REF!</v>
      </c>
      <c r="CD18" s="245" t="e">
        <f t="shared" si="1"/>
        <v>#REF!</v>
      </c>
      <c r="CE18" s="245" t="e">
        <f t="shared" si="1"/>
        <v>#REF!</v>
      </c>
      <c r="CF18" s="245" t="e">
        <f t="shared" si="1"/>
        <v>#REF!</v>
      </c>
      <c r="CG18" s="245" t="e">
        <f t="shared" si="1"/>
        <v>#REF!</v>
      </c>
      <c r="CH18" s="245" t="e">
        <f t="shared" si="1"/>
        <v>#REF!</v>
      </c>
      <c r="CI18" s="245" t="e">
        <f t="shared" si="1"/>
        <v>#REF!</v>
      </c>
      <c r="CJ18" s="245" t="e">
        <f t="shared" si="1"/>
        <v>#REF!</v>
      </c>
      <c r="CK18" s="245" t="e">
        <f t="shared" si="1"/>
        <v>#REF!</v>
      </c>
      <c r="CL18" s="246" t="e">
        <f t="shared" si="1"/>
        <v>#REF!</v>
      </c>
      <c r="CM18" s="245" t="e">
        <f t="shared" si="9"/>
        <v>#REF!</v>
      </c>
      <c r="CN18" s="245" t="e">
        <f t="shared" si="2"/>
        <v>#REF!</v>
      </c>
      <c r="CO18" s="245" t="e">
        <f t="shared" si="2"/>
        <v>#REF!</v>
      </c>
      <c r="CP18" s="245" t="e">
        <f t="shared" si="2"/>
        <v>#REF!</v>
      </c>
      <c r="CQ18" s="245" t="e">
        <f t="shared" si="2"/>
        <v>#REF!</v>
      </c>
      <c r="CR18" s="245" t="e">
        <f t="shared" si="2"/>
        <v>#REF!</v>
      </c>
      <c r="CS18" s="245" t="e">
        <f t="shared" si="2"/>
        <v>#REF!</v>
      </c>
      <c r="CT18" s="245" t="e">
        <f t="shared" si="2"/>
        <v>#REF!</v>
      </c>
      <c r="CU18" s="245" t="e">
        <f t="shared" si="2"/>
        <v>#REF!</v>
      </c>
      <c r="CV18" s="245" t="e">
        <f t="shared" si="2"/>
        <v>#REF!</v>
      </c>
      <c r="CW18" s="246" t="e">
        <f t="shared" si="2"/>
        <v>#REF!</v>
      </c>
    </row>
    <row r="19" spans="1:102" ht="32.25" customHeight="1">
      <c r="A19" s="85" t="s">
        <v>24</v>
      </c>
      <c r="B19" s="86" t="s">
        <v>119</v>
      </c>
      <c r="C19" s="63" t="e">
        <f t="shared" si="3"/>
        <v>#REF!</v>
      </c>
      <c r="D19" s="87" t="e">
        <f>+#REF!</f>
        <v>#REF!</v>
      </c>
      <c r="E19" s="87" t="e">
        <f>+#REF!</f>
        <v>#REF!</v>
      </c>
      <c r="F19" s="87" t="e">
        <f>+#REF!</f>
        <v>#REF!</v>
      </c>
      <c r="G19" s="87" t="e">
        <f>+#REF!</f>
        <v>#REF!</v>
      </c>
      <c r="H19" s="87" t="e">
        <f>+#REF!</f>
        <v>#REF!</v>
      </c>
      <c r="I19" s="87" t="e">
        <f>+#REF!</f>
        <v>#REF!</v>
      </c>
      <c r="J19" s="87" t="e">
        <f>+#REF!</f>
        <v>#REF!</v>
      </c>
      <c r="K19" s="87" t="e">
        <f>+#REF!</f>
        <v>#REF!</v>
      </c>
      <c r="L19" s="87" t="e">
        <f>+#REF!</f>
        <v>#REF!</v>
      </c>
      <c r="M19" s="87" t="e">
        <f>+#REF!</f>
        <v>#REF!</v>
      </c>
      <c r="N19" s="63" t="e">
        <f t="shared" si="4"/>
        <v>#REF!</v>
      </c>
      <c r="O19" s="87" t="e">
        <f>+#REF!</f>
        <v>#REF!</v>
      </c>
      <c r="P19" s="87" t="e">
        <f>+#REF!</f>
        <v>#REF!</v>
      </c>
      <c r="Q19" s="87" t="e">
        <f>+#REF!</f>
        <v>#REF!</v>
      </c>
      <c r="R19" s="87" t="e">
        <f>+#REF!</f>
        <v>#REF!</v>
      </c>
      <c r="S19" s="87" t="e">
        <f>+#REF!</f>
        <v>#REF!</v>
      </c>
      <c r="T19" s="87" t="e">
        <f>+#REF!</f>
        <v>#REF!</v>
      </c>
      <c r="U19" s="87" t="e">
        <f>+#REF!</f>
        <v>#REF!</v>
      </c>
      <c r="V19" s="87" t="e">
        <f>+#REF!</f>
        <v>#REF!</v>
      </c>
      <c r="W19" s="87" t="e">
        <f>+#REF!</f>
        <v>#REF!</v>
      </c>
      <c r="X19" s="87" t="e">
        <f>+#REF!</f>
        <v>#REF!</v>
      </c>
      <c r="Y19" s="63" t="e">
        <f t="shared" si="5"/>
        <v>#REF!</v>
      </c>
      <c r="Z19" s="87" t="e">
        <f>+#REF!</f>
        <v>#REF!</v>
      </c>
      <c r="AA19" s="87" t="e">
        <f>+#REF!</f>
        <v>#REF!</v>
      </c>
      <c r="AB19" s="87" t="e">
        <f>+#REF!</f>
        <v>#REF!</v>
      </c>
      <c r="AC19" s="87" t="e">
        <f>+#REF!</f>
        <v>#REF!</v>
      </c>
      <c r="AD19" s="87" t="e">
        <f>+#REF!</f>
        <v>#REF!</v>
      </c>
      <c r="AE19" s="87" t="e">
        <f>+#REF!</f>
        <v>#REF!</v>
      </c>
      <c r="AF19" s="87" t="e">
        <f>+#REF!</f>
        <v>#REF!</v>
      </c>
      <c r="AG19" s="87" t="e">
        <f>+#REF!</f>
        <v>#REF!</v>
      </c>
      <c r="AH19" s="87" t="e">
        <f>+#REF!</f>
        <v>#REF!</v>
      </c>
      <c r="AI19" s="87" t="e">
        <f>+#REF!</f>
        <v>#REF!</v>
      </c>
      <c r="AJ19" s="63" t="e">
        <f t="shared" si="6"/>
        <v>#REF!</v>
      </c>
      <c r="AK19" s="87" t="e">
        <f>+#REF!</f>
        <v>#REF!</v>
      </c>
      <c r="AL19" s="87" t="e">
        <f>+#REF!</f>
        <v>#REF!</v>
      </c>
      <c r="AM19" s="87" t="e">
        <f>+#REF!</f>
        <v>#REF!</v>
      </c>
      <c r="AN19" s="87" t="e">
        <f>+#REF!</f>
        <v>#REF!</v>
      </c>
      <c r="AO19" s="87" t="e">
        <f>+#REF!</f>
        <v>#REF!</v>
      </c>
      <c r="AP19" s="87" t="e">
        <f>+#REF!</f>
        <v>#REF!</v>
      </c>
      <c r="AQ19" s="87" t="e">
        <f>+#REF!</f>
        <v>#REF!</v>
      </c>
      <c r="AR19" s="87" t="e">
        <f>+#REF!</f>
        <v>#REF!</v>
      </c>
      <c r="AS19" s="87" t="e">
        <f>+#REF!</f>
        <v>#REF!</v>
      </c>
      <c r="AT19" s="87" t="e">
        <f>+#REF!</f>
        <v>#REF!</v>
      </c>
      <c r="AU19" s="63" t="e">
        <f t="shared" si="7"/>
        <v>#REF!</v>
      </c>
      <c r="AV19" s="87" t="e">
        <f>+#REF!</f>
        <v>#REF!</v>
      </c>
      <c r="AW19" s="87" t="e">
        <f>+#REF!</f>
        <v>#REF!</v>
      </c>
      <c r="AX19" s="87" t="e">
        <f>+#REF!</f>
        <v>#REF!</v>
      </c>
      <c r="AY19" s="87" t="e">
        <f>+#REF!</f>
        <v>#REF!</v>
      </c>
      <c r="AZ19" s="87" t="e">
        <f>+#REF!</f>
        <v>#REF!</v>
      </c>
      <c r="BA19" s="87" t="e">
        <f>+#REF!</f>
        <v>#REF!</v>
      </c>
      <c r="BB19" s="87" t="e">
        <f>+#REF!</f>
        <v>#REF!</v>
      </c>
      <c r="BC19" s="87" t="e">
        <f>+#REF!</f>
        <v>#REF!</v>
      </c>
      <c r="BD19" s="87" t="e">
        <f>+#REF!</f>
        <v>#REF!</v>
      </c>
      <c r="BE19" s="87" t="e">
        <f>+#REF!</f>
        <v>#REF!</v>
      </c>
      <c r="BF19" s="245" t="e">
        <f t="shared" si="8"/>
        <v>#REF!</v>
      </c>
      <c r="BG19" s="245" t="e">
        <f t="shared" si="0"/>
        <v>#REF!</v>
      </c>
      <c r="BH19" s="245" t="e">
        <f t="shared" si="0"/>
        <v>#REF!</v>
      </c>
      <c r="BI19" s="245" t="e">
        <f t="shared" si="0"/>
        <v>#REF!</v>
      </c>
      <c r="BJ19" s="245" t="e">
        <f t="shared" si="0"/>
        <v>#REF!</v>
      </c>
      <c r="BK19" s="245" t="e">
        <f t="shared" si="0"/>
        <v>#REF!</v>
      </c>
      <c r="BL19" s="245" t="e">
        <f t="shared" si="0"/>
        <v>#REF!</v>
      </c>
      <c r="BM19" s="245" t="e">
        <f t="shared" si="0"/>
        <v>#REF!</v>
      </c>
      <c r="BN19" s="245" t="e">
        <f t="shared" si="0"/>
        <v>#REF!</v>
      </c>
      <c r="BO19" s="245" t="e">
        <f t="shared" si="0"/>
        <v>#REF!</v>
      </c>
      <c r="BP19" s="246" t="e">
        <f t="shared" si="0"/>
        <v>#REF!</v>
      </c>
      <c r="BQ19" s="245" t="e">
        <f t="shared" si="0"/>
        <v>#REF!</v>
      </c>
      <c r="BR19" s="245" t="e">
        <f t="shared" si="0"/>
        <v>#REF!</v>
      </c>
      <c r="BS19" s="245" t="e">
        <f t="shared" si="0"/>
        <v>#REF!</v>
      </c>
      <c r="BT19" s="245" t="e">
        <f t="shared" si="0"/>
        <v>#REF!</v>
      </c>
      <c r="BU19" s="245" t="e">
        <f t="shared" si="0"/>
        <v>#REF!</v>
      </c>
      <c r="BV19" s="245" t="e">
        <f t="shared" si="0"/>
        <v>#REF!</v>
      </c>
      <c r="BW19" s="245" t="e">
        <f t="shared" si="1"/>
        <v>#REF!</v>
      </c>
      <c r="BX19" s="245" t="e">
        <f t="shared" si="1"/>
        <v>#REF!</v>
      </c>
      <c r="BY19" s="245" t="e">
        <f t="shared" si="1"/>
        <v>#REF!</v>
      </c>
      <c r="BZ19" s="245" t="e">
        <f t="shared" si="1"/>
        <v>#REF!</v>
      </c>
      <c r="CA19" s="246" t="e">
        <f t="shared" si="1"/>
        <v>#REF!</v>
      </c>
      <c r="CB19" s="245" t="e">
        <f t="shared" si="1"/>
        <v>#REF!</v>
      </c>
      <c r="CC19" s="245" t="e">
        <f t="shared" si="1"/>
        <v>#REF!</v>
      </c>
      <c r="CD19" s="245" t="e">
        <f t="shared" si="1"/>
        <v>#REF!</v>
      </c>
      <c r="CE19" s="245" t="e">
        <f t="shared" si="1"/>
        <v>#REF!</v>
      </c>
      <c r="CF19" s="245" t="e">
        <f t="shared" si="1"/>
        <v>#REF!</v>
      </c>
      <c r="CG19" s="245" t="e">
        <f t="shared" si="1"/>
        <v>#REF!</v>
      </c>
      <c r="CH19" s="245" t="e">
        <f t="shared" si="1"/>
        <v>#REF!</v>
      </c>
      <c r="CI19" s="245" t="e">
        <f t="shared" si="1"/>
        <v>#REF!</v>
      </c>
      <c r="CJ19" s="245" t="e">
        <f t="shared" si="1"/>
        <v>#REF!</v>
      </c>
      <c r="CK19" s="245" t="e">
        <f t="shared" si="1"/>
        <v>#REF!</v>
      </c>
      <c r="CL19" s="246" t="e">
        <f t="shared" si="1"/>
        <v>#REF!</v>
      </c>
      <c r="CM19" s="245" t="e">
        <f t="shared" si="9"/>
        <v>#REF!</v>
      </c>
      <c r="CN19" s="245" t="e">
        <f t="shared" si="2"/>
        <v>#REF!</v>
      </c>
      <c r="CO19" s="245" t="e">
        <f t="shared" si="2"/>
        <v>#REF!</v>
      </c>
      <c r="CP19" s="245" t="e">
        <f t="shared" si="2"/>
        <v>#REF!</v>
      </c>
      <c r="CQ19" s="245" t="e">
        <f t="shared" si="2"/>
        <v>#REF!</v>
      </c>
      <c r="CR19" s="245" t="e">
        <f t="shared" si="2"/>
        <v>#REF!</v>
      </c>
      <c r="CS19" s="245" t="e">
        <f t="shared" si="2"/>
        <v>#REF!</v>
      </c>
      <c r="CT19" s="245" t="e">
        <f t="shared" si="2"/>
        <v>#REF!</v>
      </c>
      <c r="CU19" s="245" t="e">
        <f t="shared" si="2"/>
        <v>#REF!</v>
      </c>
      <c r="CV19" s="245" t="e">
        <f t="shared" si="2"/>
        <v>#REF!</v>
      </c>
      <c r="CW19" s="246" t="e">
        <f t="shared" si="2"/>
        <v>#REF!</v>
      </c>
    </row>
    <row r="20" spans="1:102" ht="32.25" customHeight="1">
      <c r="A20" s="85" t="s">
        <v>26</v>
      </c>
      <c r="B20" s="93" t="s">
        <v>120</v>
      </c>
      <c r="C20" s="65" t="e">
        <f>SUM(D20:M20)</f>
        <v>#REF!</v>
      </c>
      <c r="D20" s="87" t="e">
        <f>+#REF!</f>
        <v>#REF!</v>
      </c>
      <c r="E20" s="87" t="e">
        <f>+#REF!</f>
        <v>#REF!</v>
      </c>
      <c r="F20" s="87" t="e">
        <f>+#REF!</f>
        <v>#REF!</v>
      </c>
      <c r="G20" s="87" t="e">
        <f>+#REF!</f>
        <v>#REF!</v>
      </c>
      <c r="H20" s="87" t="e">
        <f>+#REF!</f>
        <v>#REF!</v>
      </c>
      <c r="I20" s="87" t="e">
        <f>+#REF!</f>
        <v>#REF!</v>
      </c>
      <c r="J20" s="87" t="e">
        <f>+#REF!</f>
        <v>#REF!</v>
      </c>
      <c r="K20" s="87" t="e">
        <f>+#REF!</f>
        <v>#REF!</v>
      </c>
      <c r="L20" s="87" t="e">
        <f>+#REF!</f>
        <v>#REF!</v>
      </c>
      <c r="M20" s="87" t="e">
        <f>+#REF!</f>
        <v>#REF!</v>
      </c>
      <c r="N20" s="65" t="e">
        <f t="shared" si="4"/>
        <v>#REF!</v>
      </c>
      <c r="O20" s="87" t="e">
        <f>+#REF!</f>
        <v>#REF!</v>
      </c>
      <c r="P20" s="87" t="e">
        <f>+#REF!</f>
        <v>#REF!</v>
      </c>
      <c r="Q20" s="87" t="e">
        <f>+#REF!</f>
        <v>#REF!</v>
      </c>
      <c r="R20" s="87" t="e">
        <f>+#REF!</f>
        <v>#REF!</v>
      </c>
      <c r="S20" s="87" t="e">
        <f>+#REF!</f>
        <v>#REF!</v>
      </c>
      <c r="T20" s="87" t="e">
        <f>+#REF!</f>
        <v>#REF!</v>
      </c>
      <c r="U20" s="87" t="e">
        <f>+#REF!</f>
        <v>#REF!</v>
      </c>
      <c r="V20" s="87" t="e">
        <f>+#REF!</f>
        <v>#REF!</v>
      </c>
      <c r="W20" s="87" t="e">
        <f>+#REF!</f>
        <v>#REF!</v>
      </c>
      <c r="X20" s="87" t="e">
        <f>+#REF!</f>
        <v>#REF!</v>
      </c>
      <c r="Y20" s="65" t="e">
        <f t="shared" si="5"/>
        <v>#REF!</v>
      </c>
      <c r="Z20" s="87" t="e">
        <f>+#REF!</f>
        <v>#REF!</v>
      </c>
      <c r="AA20" s="87" t="e">
        <f>+#REF!</f>
        <v>#REF!</v>
      </c>
      <c r="AB20" s="87" t="e">
        <f>+#REF!</f>
        <v>#REF!</v>
      </c>
      <c r="AC20" s="87" t="e">
        <f>+#REF!</f>
        <v>#REF!</v>
      </c>
      <c r="AD20" s="87" t="e">
        <f>+#REF!</f>
        <v>#REF!</v>
      </c>
      <c r="AE20" s="87" t="e">
        <f>+#REF!</f>
        <v>#REF!</v>
      </c>
      <c r="AF20" s="87" t="e">
        <f>+#REF!</f>
        <v>#REF!</v>
      </c>
      <c r="AG20" s="87" t="e">
        <f>+#REF!</f>
        <v>#REF!</v>
      </c>
      <c r="AH20" s="87" t="e">
        <f>+#REF!</f>
        <v>#REF!</v>
      </c>
      <c r="AI20" s="87" t="e">
        <f>+#REF!</f>
        <v>#REF!</v>
      </c>
      <c r="AJ20" s="65" t="e">
        <f t="shared" si="6"/>
        <v>#REF!</v>
      </c>
      <c r="AK20" s="87" t="e">
        <f>+#REF!</f>
        <v>#REF!</v>
      </c>
      <c r="AL20" s="87" t="e">
        <f>+#REF!</f>
        <v>#REF!</v>
      </c>
      <c r="AM20" s="87" t="e">
        <f>+#REF!</f>
        <v>#REF!</v>
      </c>
      <c r="AN20" s="87" t="e">
        <f>+#REF!</f>
        <v>#REF!</v>
      </c>
      <c r="AO20" s="87" t="e">
        <f>+#REF!</f>
        <v>#REF!</v>
      </c>
      <c r="AP20" s="87" t="e">
        <f>+#REF!</f>
        <v>#REF!</v>
      </c>
      <c r="AQ20" s="87" t="e">
        <f>+#REF!</f>
        <v>#REF!</v>
      </c>
      <c r="AR20" s="87" t="e">
        <f>+#REF!</f>
        <v>#REF!</v>
      </c>
      <c r="AS20" s="87" t="e">
        <f>+#REF!</f>
        <v>#REF!</v>
      </c>
      <c r="AT20" s="87" t="e">
        <f>+#REF!</f>
        <v>#REF!</v>
      </c>
      <c r="AU20" s="65" t="e">
        <f t="shared" si="7"/>
        <v>#REF!</v>
      </c>
      <c r="AV20" s="87" t="e">
        <f>+#REF!</f>
        <v>#REF!</v>
      </c>
      <c r="AW20" s="87" t="e">
        <f>+#REF!</f>
        <v>#REF!</v>
      </c>
      <c r="AX20" s="87" t="e">
        <f>+#REF!</f>
        <v>#REF!</v>
      </c>
      <c r="AY20" s="87" t="e">
        <f>+#REF!</f>
        <v>#REF!</v>
      </c>
      <c r="AZ20" s="87" t="e">
        <f>+#REF!</f>
        <v>#REF!</v>
      </c>
      <c r="BA20" s="87" t="e">
        <f>+#REF!</f>
        <v>#REF!</v>
      </c>
      <c r="BB20" s="87" t="e">
        <f>+#REF!</f>
        <v>#REF!</v>
      </c>
      <c r="BC20" s="87" t="e">
        <f>+#REF!</f>
        <v>#REF!</v>
      </c>
      <c r="BD20" s="87" t="e">
        <f>+#REF!</f>
        <v>#REF!</v>
      </c>
      <c r="BE20" s="87" t="e">
        <f>+#REF!</f>
        <v>#REF!</v>
      </c>
      <c r="BF20" s="245" t="e">
        <f t="shared" si="8"/>
        <v>#REF!</v>
      </c>
      <c r="BG20" s="245" t="e">
        <f t="shared" si="0"/>
        <v>#REF!</v>
      </c>
      <c r="BH20" s="245" t="e">
        <f t="shared" si="0"/>
        <v>#REF!</v>
      </c>
      <c r="BI20" s="245" t="e">
        <f t="shared" si="0"/>
        <v>#REF!</v>
      </c>
      <c r="BJ20" s="245" t="e">
        <f t="shared" si="0"/>
        <v>#REF!</v>
      </c>
      <c r="BK20" s="245" t="e">
        <f t="shared" si="0"/>
        <v>#REF!</v>
      </c>
      <c r="BL20" s="245" t="e">
        <f t="shared" si="0"/>
        <v>#REF!</v>
      </c>
      <c r="BM20" s="245" t="e">
        <f t="shared" si="0"/>
        <v>#REF!</v>
      </c>
      <c r="BN20" s="245" t="e">
        <f t="shared" si="0"/>
        <v>#REF!</v>
      </c>
      <c r="BO20" s="245" t="e">
        <f t="shared" si="0"/>
        <v>#REF!</v>
      </c>
      <c r="BP20" s="246" t="e">
        <f t="shared" si="0"/>
        <v>#REF!</v>
      </c>
      <c r="BQ20" s="245" t="e">
        <f t="shared" si="0"/>
        <v>#REF!</v>
      </c>
      <c r="BR20" s="245" t="e">
        <f t="shared" si="0"/>
        <v>#REF!</v>
      </c>
      <c r="BS20" s="245" t="e">
        <f t="shared" si="0"/>
        <v>#REF!</v>
      </c>
      <c r="BT20" s="245" t="e">
        <f t="shared" si="0"/>
        <v>#REF!</v>
      </c>
      <c r="BU20" s="245" t="e">
        <f t="shared" si="0"/>
        <v>#REF!</v>
      </c>
      <c r="BV20" s="245" t="e">
        <f t="shared" si="0"/>
        <v>#REF!</v>
      </c>
      <c r="BW20" s="245" t="e">
        <f t="shared" si="1"/>
        <v>#REF!</v>
      </c>
      <c r="BX20" s="245" t="e">
        <f t="shared" si="1"/>
        <v>#REF!</v>
      </c>
      <c r="BY20" s="245" t="e">
        <f t="shared" si="1"/>
        <v>#REF!</v>
      </c>
      <c r="BZ20" s="245" t="e">
        <f t="shared" si="1"/>
        <v>#REF!</v>
      </c>
      <c r="CA20" s="246" t="e">
        <f t="shared" si="1"/>
        <v>#REF!</v>
      </c>
      <c r="CB20" s="245" t="e">
        <f t="shared" si="1"/>
        <v>#REF!</v>
      </c>
      <c r="CC20" s="245" t="e">
        <f t="shared" si="1"/>
        <v>#REF!</v>
      </c>
      <c r="CD20" s="245" t="e">
        <f t="shared" si="1"/>
        <v>#REF!</v>
      </c>
      <c r="CE20" s="245" t="e">
        <f t="shared" si="1"/>
        <v>#REF!</v>
      </c>
      <c r="CF20" s="245" t="e">
        <f t="shared" si="1"/>
        <v>#REF!</v>
      </c>
      <c r="CG20" s="245" t="e">
        <f t="shared" si="1"/>
        <v>#REF!</v>
      </c>
      <c r="CH20" s="245" t="e">
        <f t="shared" si="1"/>
        <v>#REF!</v>
      </c>
      <c r="CI20" s="245" t="e">
        <f t="shared" si="1"/>
        <v>#REF!</v>
      </c>
      <c r="CJ20" s="245" t="e">
        <f t="shared" si="1"/>
        <v>#REF!</v>
      </c>
      <c r="CK20" s="245" t="e">
        <f t="shared" si="1"/>
        <v>#REF!</v>
      </c>
      <c r="CL20" s="246" t="e">
        <f t="shared" si="1"/>
        <v>#REF!</v>
      </c>
      <c r="CM20" s="245" t="e">
        <f t="shared" si="9"/>
        <v>#REF!</v>
      </c>
      <c r="CN20" s="245" t="e">
        <f t="shared" si="2"/>
        <v>#REF!</v>
      </c>
      <c r="CO20" s="245" t="e">
        <f t="shared" si="2"/>
        <v>#REF!</v>
      </c>
      <c r="CP20" s="245" t="e">
        <f t="shared" si="2"/>
        <v>#REF!</v>
      </c>
      <c r="CQ20" s="245" t="e">
        <f t="shared" si="2"/>
        <v>#REF!</v>
      </c>
      <c r="CR20" s="245" t="e">
        <f t="shared" si="2"/>
        <v>#REF!</v>
      </c>
      <c r="CS20" s="245" t="e">
        <f t="shared" si="2"/>
        <v>#REF!</v>
      </c>
      <c r="CT20" s="245" t="e">
        <f t="shared" si="2"/>
        <v>#REF!</v>
      </c>
      <c r="CU20" s="245" t="e">
        <f t="shared" si="2"/>
        <v>#REF!</v>
      </c>
      <c r="CV20" s="245" t="e">
        <f t="shared" si="2"/>
        <v>#REF!</v>
      </c>
      <c r="CW20" s="246" t="e">
        <f t="shared" si="2"/>
        <v>#REF!</v>
      </c>
      <c r="CX20" s="13"/>
    </row>
    <row r="21" spans="1:102" ht="32.25" customHeight="1">
      <c r="A21" s="95" t="s">
        <v>32</v>
      </c>
      <c r="B21" s="96" t="s">
        <v>121</v>
      </c>
      <c r="C21" s="65" t="e">
        <f t="shared" ref="C21:C22" si="10">SUM(D21:M21)</f>
        <v>#REF!</v>
      </c>
      <c r="D21" s="97" t="e">
        <f>+#REF!</f>
        <v>#REF!</v>
      </c>
      <c r="E21" s="97" t="e">
        <f>+#REF!</f>
        <v>#REF!</v>
      </c>
      <c r="F21" s="97" t="e">
        <f>+#REF!</f>
        <v>#REF!</v>
      </c>
      <c r="G21" s="97" t="e">
        <f>+#REF!</f>
        <v>#REF!</v>
      </c>
      <c r="H21" s="97" t="e">
        <f>+#REF!</f>
        <v>#REF!</v>
      </c>
      <c r="I21" s="97" t="e">
        <f>+#REF!</f>
        <v>#REF!</v>
      </c>
      <c r="J21" s="97" t="e">
        <f>+#REF!</f>
        <v>#REF!</v>
      </c>
      <c r="K21" s="97" t="e">
        <f>+#REF!</f>
        <v>#REF!</v>
      </c>
      <c r="L21" s="97" t="e">
        <f>+#REF!</f>
        <v>#REF!</v>
      </c>
      <c r="M21" s="97" t="e">
        <f>+#REF!</f>
        <v>#REF!</v>
      </c>
      <c r="N21" s="65" t="e">
        <f t="shared" si="4"/>
        <v>#REF!</v>
      </c>
      <c r="O21" s="97" t="e">
        <f>+#REF!</f>
        <v>#REF!</v>
      </c>
      <c r="P21" s="97" t="e">
        <f>+#REF!</f>
        <v>#REF!</v>
      </c>
      <c r="Q21" s="97" t="e">
        <f>+#REF!</f>
        <v>#REF!</v>
      </c>
      <c r="R21" s="97" t="e">
        <f>+#REF!</f>
        <v>#REF!</v>
      </c>
      <c r="S21" s="97" t="e">
        <f>+#REF!</f>
        <v>#REF!</v>
      </c>
      <c r="T21" s="97" t="e">
        <f>+#REF!</f>
        <v>#REF!</v>
      </c>
      <c r="U21" s="97" t="e">
        <f>+#REF!</f>
        <v>#REF!</v>
      </c>
      <c r="V21" s="97" t="e">
        <f>+#REF!</f>
        <v>#REF!</v>
      </c>
      <c r="W21" s="97" t="e">
        <f>+#REF!</f>
        <v>#REF!</v>
      </c>
      <c r="X21" s="97" t="e">
        <f>+#REF!</f>
        <v>#REF!</v>
      </c>
      <c r="Y21" s="69" t="e">
        <f t="shared" si="5"/>
        <v>#REF!</v>
      </c>
      <c r="Z21" s="97" t="e">
        <f>+#REF!</f>
        <v>#REF!</v>
      </c>
      <c r="AA21" s="97" t="e">
        <f>+#REF!</f>
        <v>#REF!</v>
      </c>
      <c r="AB21" s="97" t="e">
        <f>+#REF!</f>
        <v>#REF!</v>
      </c>
      <c r="AC21" s="97" t="e">
        <f>+#REF!</f>
        <v>#REF!</v>
      </c>
      <c r="AD21" s="97" t="e">
        <f>+#REF!</f>
        <v>#REF!</v>
      </c>
      <c r="AE21" s="97" t="e">
        <f>+#REF!</f>
        <v>#REF!</v>
      </c>
      <c r="AF21" s="97" t="e">
        <f>+#REF!</f>
        <v>#REF!</v>
      </c>
      <c r="AG21" s="97" t="e">
        <f>+#REF!</f>
        <v>#REF!</v>
      </c>
      <c r="AH21" s="97" t="e">
        <f>+#REF!</f>
        <v>#REF!</v>
      </c>
      <c r="AI21" s="97" t="e">
        <f>+#REF!</f>
        <v>#REF!</v>
      </c>
      <c r="AJ21" s="69" t="e">
        <f t="shared" si="6"/>
        <v>#REF!</v>
      </c>
      <c r="AK21" s="97" t="e">
        <f>+#REF!</f>
        <v>#REF!</v>
      </c>
      <c r="AL21" s="97" t="e">
        <f>+#REF!</f>
        <v>#REF!</v>
      </c>
      <c r="AM21" s="97" t="e">
        <f>+#REF!</f>
        <v>#REF!</v>
      </c>
      <c r="AN21" s="97" t="e">
        <f>+#REF!</f>
        <v>#REF!</v>
      </c>
      <c r="AO21" s="97" t="e">
        <f>+#REF!</f>
        <v>#REF!</v>
      </c>
      <c r="AP21" s="97" t="e">
        <f>+#REF!</f>
        <v>#REF!</v>
      </c>
      <c r="AQ21" s="97" t="e">
        <f>+#REF!</f>
        <v>#REF!</v>
      </c>
      <c r="AR21" s="97" t="e">
        <f>+#REF!</f>
        <v>#REF!</v>
      </c>
      <c r="AS21" s="97" t="e">
        <f>+#REF!</f>
        <v>#REF!</v>
      </c>
      <c r="AT21" s="97" t="e">
        <f>+#REF!</f>
        <v>#REF!</v>
      </c>
      <c r="AU21" s="69" t="e">
        <f t="shared" si="7"/>
        <v>#REF!</v>
      </c>
      <c r="AV21" s="97" t="e">
        <f>+#REF!</f>
        <v>#REF!</v>
      </c>
      <c r="AW21" s="97" t="e">
        <f>+#REF!</f>
        <v>#REF!</v>
      </c>
      <c r="AX21" s="97" t="e">
        <f>+#REF!</f>
        <v>#REF!</v>
      </c>
      <c r="AY21" s="97" t="e">
        <f>+#REF!</f>
        <v>#REF!</v>
      </c>
      <c r="AZ21" s="97" t="e">
        <f>+#REF!</f>
        <v>#REF!</v>
      </c>
      <c r="BA21" s="97" t="e">
        <f>+#REF!</f>
        <v>#REF!</v>
      </c>
      <c r="BB21" s="97" t="e">
        <f>+#REF!</f>
        <v>#REF!</v>
      </c>
      <c r="BC21" s="97" t="e">
        <f>+#REF!</f>
        <v>#REF!</v>
      </c>
      <c r="BD21" s="97" t="e">
        <f>+#REF!</f>
        <v>#REF!</v>
      </c>
      <c r="BE21" s="97" t="e">
        <f>+#REF!</f>
        <v>#REF!</v>
      </c>
      <c r="BF21" s="97" t="e">
        <f t="shared" si="8"/>
        <v>#REF!</v>
      </c>
      <c r="BG21" s="97" t="e">
        <f t="shared" si="0"/>
        <v>#REF!</v>
      </c>
      <c r="BH21" s="97" t="e">
        <f t="shared" si="0"/>
        <v>#REF!</v>
      </c>
      <c r="BI21" s="97" t="e">
        <f t="shared" si="0"/>
        <v>#REF!</v>
      </c>
      <c r="BJ21" s="97" t="e">
        <f t="shared" si="0"/>
        <v>#REF!</v>
      </c>
      <c r="BK21" s="97" t="e">
        <f t="shared" si="0"/>
        <v>#REF!</v>
      </c>
      <c r="BL21" s="97" t="e">
        <f t="shared" si="0"/>
        <v>#REF!</v>
      </c>
      <c r="BM21" s="97" t="e">
        <f t="shared" si="0"/>
        <v>#REF!</v>
      </c>
      <c r="BN21" s="97" t="e">
        <f t="shared" si="0"/>
        <v>#REF!</v>
      </c>
      <c r="BO21" s="97" t="e">
        <f t="shared" si="0"/>
        <v>#REF!</v>
      </c>
      <c r="BP21" s="97" t="e">
        <f t="shared" si="0"/>
        <v>#REF!</v>
      </c>
      <c r="BQ21" s="97" t="e">
        <f t="shared" si="0"/>
        <v>#REF!</v>
      </c>
      <c r="BR21" s="97" t="e">
        <f t="shared" si="0"/>
        <v>#REF!</v>
      </c>
      <c r="BS21" s="97" t="e">
        <f t="shared" si="0"/>
        <v>#REF!</v>
      </c>
      <c r="BT21" s="97" t="e">
        <f t="shared" si="0"/>
        <v>#REF!</v>
      </c>
      <c r="BU21" s="97" t="e">
        <f t="shared" si="0"/>
        <v>#REF!</v>
      </c>
      <c r="BV21" s="97" t="e">
        <f t="shared" si="0"/>
        <v>#REF!</v>
      </c>
      <c r="BW21" s="97" t="e">
        <f t="shared" si="1"/>
        <v>#REF!</v>
      </c>
      <c r="BX21" s="97" t="e">
        <f t="shared" si="1"/>
        <v>#REF!</v>
      </c>
      <c r="BY21" s="97" t="e">
        <f t="shared" si="1"/>
        <v>#REF!</v>
      </c>
      <c r="BZ21" s="97" t="e">
        <f t="shared" si="1"/>
        <v>#REF!</v>
      </c>
      <c r="CA21" s="97" t="e">
        <f t="shared" si="1"/>
        <v>#REF!</v>
      </c>
      <c r="CB21" s="97" t="e">
        <f t="shared" si="1"/>
        <v>#REF!</v>
      </c>
      <c r="CC21" s="97" t="e">
        <f t="shared" si="1"/>
        <v>#REF!</v>
      </c>
      <c r="CD21" s="97" t="e">
        <f t="shared" si="1"/>
        <v>#REF!</v>
      </c>
      <c r="CE21" s="97" t="e">
        <f t="shared" si="1"/>
        <v>#REF!</v>
      </c>
      <c r="CF21" s="97" t="e">
        <f t="shared" si="1"/>
        <v>#REF!</v>
      </c>
      <c r="CG21" s="97" t="e">
        <f t="shared" si="1"/>
        <v>#REF!</v>
      </c>
      <c r="CH21" s="97" t="e">
        <f t="shared" si="1"/>
        <v>#REF!</v>
      </c>
      <c r="CI21" s="97" t="e">
        <f t="shared" si="1"/>
        <v>#REF!</v>
      </c>
      <c r="CJ21" s="97" t="e">
        <f t="shared" si="1"/>
        <v>#REF!</v>
      </c>
      <c r="CK21" s="97" t="e">
        <f t="shared" si="1"/>
        <v>#REF!</v>
      </c>
      <c r="CL21" s="97" t="e">
        <f t="shared" si="1"/>
        <v>#REF!</v>
      </c>
      <c r="CM21" s="97" t="e">
        <f t="shared" si="9"/>
        <v>#REF!</v>
      </c>
      <c r="CN21" s="97" t="e">
        <f t="shared" si="2"/>
        <v>#REF!</v>
      </c>
      <c r="CO21" s="97" t="e">
        <f t="shared" si="2"/>
        <v>#REF!</v>
      </c>
      <c r="CP21" s="97" t="e">
        <f t="shared" si="2"/>
        <v>#REF!</v>
      </c>
      <c r="CQ21" s="97" t="e">
        <f t="shared" si="2"/>
        <v>#REF!</v>
      </c>
      <c r="CR21" s="97" t="e">
        <f t="shared" si="2"/>
        <v>#REF!</v>
      </c>
      <c r="CS21" s="97" t="e">
        <f t="shared" si="2"/>
        <v>#REF!</v>
      </c>
      <c r="CT21" s="97" t="e">
        <f t="shared" si="2"/>
        <v>#REF!</v>
      </c>
      <c r="CU21" s="97" t="e">
        <f t="shared" si="2"/>
        <v>#REF!</v>
      </c>
      <c r="CV21" s="97" t="e">
        <f t="shared" si="2"/>
        <v>#REF!</v>
      </c>
      <c r="CW21" s="98" t="e">
        <f t="shared" si="2"/>
        <v>#REF!</v>
      </c>
      <c r="CX21" s="13"/>
    </row>
    <row r="22" spans="1:102" ht="32.25" customHeight="1">
      <c r="A22" s="95"/>
      <c r="B22" s="96" t="s">
        <v>122</v>
      </c>
      <c r="C22" s="63" t="e">
        <f t="shared" si="10"/>
        <v>#REF!</v>
      </c>
      <c r="D22" s="97" t="e">
        <f>+#REF!</f>
        <v>#REF!</v>
      </c>
      <c r="E22" s="97" t="e">
        <f>+#REF!</f>
        <v>#REF!</v>
      </c>
      <c r="F22" s="97" t="e">
        <f>+#REF!</f>
        <v>#REF!</v>
      </c>
      <c r="G22" s="97" t="e">
        <f>+#REF!</f>
        <v>#REF!</v>
      </c>
      <c r="H22" s="97" t="e">
        <f>+#REF!</f>
        <v>#REF!</v>
      </c>
      <c r="I22" s="97" t="e">
        <f>+#REF!</f>
        <v>#REF!</v>
      </c>
      <c r="J22" s="97" t="e">
        <f>+#REF!</f>
        <v>#REF!</v>
      </c>
      <c r="K22" s="97" t="e">
        <f>+#REF!</f>
        <v>#REF!</v>
      </c>
      <c r="L22" s="97" t="e">
        <f>+#REF!</f>
        <v>#REF!</v>
      </c>
      <c r="M22" s="97" t="e">
        <f>+#REF!</f>
        <v>#REF!</v>
      </c>
      <c r="N22" s="63" t="e">
        <f t="shared" si="4"/>
        <v>#REF!</v>
      </c>
      <c r="O22" s="97" t="e">
        <f>+#REF!</f>
        <v>#REF!</v>
      </c>
      <c r="P22" s="97" t="e">
        <f>+#REF!</f>
        <v>#REF!</v>
      </c>
      <c r="Q22" s="97" t="e">
        <f>+#REF!</f>
        <v>#REF!</v>
      </c>
      <c r="R22" s="97" t="e">
        <f>+#REF!</f>
        <v>#REF!</v>
      </c>
      <c r="S22" s="97" t="e">
        <f>+#REF!</f>
        <v>#REF!</v>
      </c>
      <c r="T22" s="97" t="e">
        <f>+#REF!</f>
        <v>#REF!</v>
      </c>
      <c r="U22" s="97" t="e">
        <f>+#REF!</f>
        <v>#REF!</v>
      </c>
      <c r="V22" s="97" t="e">
        <f>+#REF!</f>
        <v>#REF!</v>
      </c>
      <c r="W22" s="97" t="e">
        <f>+#REF!</f>
        <v>#REF!</v>
      </c>
      <c r="X22" s="97" t="e">
        <f>+#REF!</f>
        <v>#REF!</v>
      </c>
      <c r="Y22" s="63" t="e">
        <f t="shared" si="5"/>
        <v>#REF!</v>
      </c>
      <c r="Z22" s="97" t="e">
        <f>+#REF!</f>
        <v>#REF!</v>
      </c>
      <c r="AA22" s="97" t="e">
        <f>+#REF!</f>
        <v>#REF!</v>
      </c>
      <c r="AB22" s="97" t="e">
        <f>+#REF!</f>
        <v>#REF!</v>
      </c>
      <c r="AC22" s="97" t="e">
        <f>+#REF!</f>
        <v>#REF!</v>
      </c>
      <c r="AD22" s="97" t="e">
        <f>+#REF!</f>
        <v>#REF!</v>
      </c>
      <c r="AE22" s="97" t="e">
        <f>+#REF!</f>
        <v>#REF!</v>
      </c>
      <c r="AF22" s="97" t="e">
        <f>+#REF!</f>
        <v>#REF!</v>
      </c>
      <c r="AG22" s="97" t="e">
        <f>+#REF!</f>
        <v>#REF!</v>
      </c>
      <c r="AH22" s="97" t="e">
        <f>+#REF!</f>
        <v>#REF!</v>
      </c>
      <c r="AI22" s="97" t="e">
        <f>+#REF!</f>
        <v>#REF!</v>
      </c>
      <c r="AJ22" s="63" t="e">
        <f t="shared" si="6"/>
        <v>#REF!</v>
      </c>
      <c r="AK22" s="97" t="e">
        <f>+#REF!</f>
        <v>#REF!</v>
      </c>
      <c r="AL22" s="97" t="e">
        <f>+#REF!</f>
        <v>#REF!</v>
      </c>
      <c r="AM22" s="97" t="e">
        <f>+#REF!</f>
        <v>#REF!</v>
      </c>
      <c r="AN22" s="97" t="e">
        <f>+#REF!</f>
        <v>#REF!</v>
      </c>
      <c r="AO22" s="97" t="e">
        <f>+#REF!</f>
        <v>#REF!</v>
      </c>
      <c r="AP22" s="97" t="e">
        <f>+#REF!</f>
        <v>#REF!</v>
      </c>
      <c r="AQ22" s="97" t="e">
        <f>+#REF!</f>
        <v>#REF!</v>
      </c>
      <c r="AR22" s="97" t="e">
        <f>+#REF!</f>
        <v>#REF!</v>
      </c>
      <c r="AS22" s="97" t="e">
        <f>+#REF!</f>
        <v>#REF!</v>
      </c>
      <c r="AT22" s="97" t="e">
        <f>+#REF!</f>
        <v>#REF!</v>
      </c>
      <c r="AU22" s="63" t="e">
        <f t="shared" si="7"/>
        <v>#REF!</v>
      </c>
      <c r="AV22" s="97" t="e">
        <f>+#REF!</f>
        <v>#REF!</v>
      </c>
      <c r="AW22" s="97" t="e">
        <f>+#REF!</f>
        <v>#REF!</v>
      </c>
      <c r="AX22" s="97" t="e">
        <f>+#REF!</f>
        <v>#REF!</v>
      </c>
      <c r="AY22" s="97" t="e">
        <f>+#REF!</f>
        <v>#REF!</v>
      </c>
      <c r="AZ22" s="97" t="e">
        <f>+#REF!</f>
        <v>#REF!</v>
      </c>
      <c r="BA22" s="97" t="e">
        <f>+#REF!</f>
        <v>#REF!</v>
      </c>
      <c r="BB22" s="97" t="e">
        <f>+#REF!</f>
        <v>#REF!</v>
      </c>
      <c r="BC22" s="97" t="e">
        <f>+#REF!</f>
        <v>#REF!</v>
      </c>
      <c r="BD22" s="97" t="e">
        <f>+#REF!</f>
        <v>#REF!</v>
      </c>
      <c r="BE22" s="97" t="e">
        <f>+#REF!</f>
        <v>#REF!</v>
      </c>
      <c r="BF22" s="97" t="e">
        <f t="shared" si="8"/>
        <v>#REF!</v>
      </c>
      <c r="BG22" s="97" t="e">
        <f t="shared" si="0"/>
        <v>#REF!</v>
      </c>
      <c r="BH22" s="97" t="e">
        <f t="shared" si="0"/>
        <v>#REF!</v>
      </c>
      <c r="BI22" s="97" t="e">
        <f t="shared" si="0"/>
        <v>#REF!</v>
      </c>
      <c r="BJ22" s="97" t="e">
        <f t="shared" si="0"/>
        <v>#REF!</v>
      </c>
      <c r="BK22" s="97" t="e">
        <f t="shared" si="0"/>
        <v>#REF!</v>
      </c>
      <c r="BL22" s="97" t="e">
        <f t="shared" si="0"/>
        <v>#REF!</v>
      </c>
      <c r="BM22" s="97" t="e">
        <f t="shared" si="0"/>
        <v>#REF!</v>
      </c>
      <c r="BN22" s="97" t="e">
        <f t="shared" si="0"/>
        <v>#REF!</v>
      </c>
      <c r="BO22" s="97" t="e">
        <f t="shared" si="0"/>
        <v>#REF!</v>
      </c>
      <c r="BP22" s="97" t="e">
        <f t="shared" si="0"/>
        <v>#REF!</v>
      </c>
      <c r="BQ22" s="97" t="e">
        <f t="shared" si="0"/>
        <v>#REF!</v>
      </c>
      <c r="BR22" s="97" t="e">
        <f t="shared" si="0"/>
        <v>#REF!</v>
      </c>
      <c r="BS22" s="97" t="e">
        <f t="shared" si="0"/>
        <v>#REF!</v>
      </c>
      <c r="BT22" s="97" t="e">
        <f t="shared" si="0"/>
        <v>#REF!</v>
      </c>
      <c r="BU22" s="97" t="e">
        <f t="shared" si="0"/>
        <v>#REF!</v>
      </c>
      <c r="BV22" s="97" t="e">
        <f t="shared" ref="BV22:CK25" si="11">+AD22/S22*100-100</f>
        <v>#REF!</v>
      </c>
      <c r="BW22" s="97" t="e">
        <f t="shared" si="1"/>
        <v>#REF!</v>
      </c>
      <c r="BX22" s="97" t="e">
        <f t="shared" si="1"/>
        <v>#REF!</v>
      </c>
      <c r="BY22" s="97" t="e">
        <f t="shared" si="1"/>
        <v>#REF!</v>
      </c>
      <c r="BZ22" s="97" t="e">
        <f t="shared" si="1"/>
        <v>#REF!</v>
      </c>
      <c r="CA22" s="97" t="e">
        <f t="shared" si="1"/>
        <v>#REF!</v>
      </c>
      <c r="CB22" s="97" t="e">
        <f t="shared" si="1"/>
        <v>#REF!</v>
      </c>
      <c r="CC22" s="253" t="e">
        <f t="shared" si="1"/>
        <v>#REF!</v>
      </c>
      <c r="CD22" s="253" t="e">
        <f t="shared" si="1"/>
        <v>#REF!</v>
      </c>
      <c r="CE22" s="253" t="e">
        <f t="shared" si="1"/>
        <v>#REF!</v>
      </c>
      <c r="CF22" s="253" t="e">
        <f t="shared" si="1"/>
        <v>#REF!</v>
      </c>
      <c r="CG22" s="253" t="e">
        <f t="shared" si="1"/>
        <v>#REF!</v>
      </c>
      <c r="CH22" s="253" t="e">
        <f t="shared" si="1"/>
        <v>#REF!</v>
      </c>
      <c r="CI22" s="253" t="e">
        <f t="shared" si="1"/>
        <v>#REF!</v>
      </c>
      <c r="CJ22" s="253" t="e">
        <f t="shared" si="1"/>
        <v>#REF!</v>
      </c>
      <c r="CK22" s="253" t="e">
        <f t="shared" si="1"/>
        <v>#REF!</v>
      </c>
      <c r="CL22" s="253" t="e">
        <f t="shared" ref="CL22:CL25" si="12">+AT22/AI22*100-100</f>
        <v>#REF!</v>
      </c>
      <c r="CM22" s="97" t="e">
        <f t="shared" si="9"/>
        <v>#REF!</v>
      </c>
      <c r="CN22" s="253" t="e">
        <f t="shared" si="2"/>
        <v>#REF!</v>
      </c>
      <c r="CO22" s="253" t="e">
        <f t="shared" si="2"/>
        <v>#REF!</v>
      </c>
      <c r="CP22" s="253" t="e">
        <f t="shared" si="2"/>
        <v>#REF!</v>
      </c>
      <c r="CQ22" s="253" t="e">
        <f t="shared" si="2"/>
        <v>#REF!</v>
      </c>
      <c r="CR22" s="253" t="e">
        <f t="shared" si="2"/>
        <v>#REF!</v>
      </c>
      <c r="CS22" s="253" t="e">
        <f t="shared" si="2"/>
        <v>#REF!</v>
      </c>
      <c r="CT22" s="253" t="e">
        <f t="shared" si="2"/>
        <v>#REF!</v>
      </c>
      <c r="CU22" s="253" t="e">
        <f t="shared" si="2"/>
        <v>#REF!</v>
      </c>
      <c r="CV22" s="253" t="e">
        <f t="shared" si="2"/>
        <v>#REF!</v>
      </c>
      <c r="CW22" s="227" t="e">
        <f t="shared" si="2"/>
        <v>#REF!</v>
      </c>
      <c r="CX22" s="13"/>
    </row>
    <row r="23" spans="1:102" s="269" customFormat="1" ht="32.25" customHeight="1">
      <c r="A23" s="139"/>
      <c r="B23" s="102" t="s">
        <v>123</v>
      </c>
      <c r="C23" s="112" t="e">
        <f>SUM(D23:M23)</f>
        <v>#REF!</v>
      </c>
      <c r="D23" s="112" t="e">
        <f t="shared" ref="D23:M23" si="13">SUM(D7:D22)</f>
        <v>#REF!</v>
      </c>
      <c r="E23" s="112" t="e">
        <f t="shared" si="13"/>
        <v>#REF!</v>
      </c>
      <c r="F23" s="112" t="e">
        <f t="shared" si="13"/>
        <v>#REF!</v>
      </c>
      <c r="G23" s="112" t="e">
        <f t="shared" si="13"/>
        <v>#REF!</v>
      </c>
      <c r="H23" s="112" t="e">
        <f t="shared" si="13"/>
        <v>#REF!</v>
      </c>
      <c r="I23" s="112" t="e">
        <f t="shared" si="13"/>
        <v>#REF!</v>
      </c>
      <c r="J23" s="112" t="e">
        <f t="shared" si="13"/>
        <v>#REF!</v>
      </c>
      <c r="K23" s="112" t="e">
        <f t="shared" si="13"/>
        <v>#REF!</v>
      </c>
      <c r="L23" s="112" t="e">
        <f t="shared" si="13"/>
        <v>#REF!</v>
      </c>
      <c r="M23" s="112" t="e">
        <f t="shared" si="13"/>
        <v>#REF!</v>
      </c>
      <c r="N23" s="112" t="e">
        <f>SUM(O23:X23)</f>
        <v>#REF!</v>
      </c>
      <c r="O23" s="112" t="e">
        <f t="shared" ref="O23:X23" si="14">SUM(O7:O22)</f>
        <v>#REF!</v>
      </c>
      <c r="P23" s="112" t="e">
        <f t="shared" si="14"/>
        <v>#REF!</v>
      </c>
      <c r="Q23" s="112" t="e">
        <f t="shared" si="14"/>
        <v>#REF!</v>
      </c>
      <c r="R23" s="112" t="e">
        <f t="shared" si="14"/>
        <v>#REF!</v>
      </c>
      <c r="S23" s="112" t="e">
        <f t="shared" si="14"/>
        <v>#REF!</v>
      </c>
      <c r="T23" s="112" t="e">
        <f t="shared" si="14"/>
        <v>#REF!</v>
      </c>
      <c r="U23" s="112" t="e">
        <f t="shared" si="14"/>
        <v>#REF!</v>
      </c>
      <c r="V23" s="112" t="e">
        <f t="shared" si="14"/>
        <v>#REF!</v>
      </c>
      <c r="W23" s="112" t="e">
        <f t="shared" si="14"/>
        <v>#REF!</v>
      </c>
      <c r="X23" s="112" t="e">
        <f t="shared" si="14"/>
        <v>#REF!</v>
      </c>
      <c r="Y23" s="112" t="e">
        <f>SUM(Z23:AI23)</f>
        <v>#REF!</v>
      </c>
      <c r="Z23" s="112" t="e">
        <f t="shared" ref="Z23:AI23" si="15">SUM(Z7:Z22)</f>
        <v>#REF!</v>
      </c>
      <c r="AA23" s="112" t="e">
        <f t="shared" si="15"/>
        <v>#REF!</v>
      </c>
      <c r="AB23" s="112" t="e">
        <f t="shared" si="15"/>
        <v>#REF!</v>
      </c>
      <c r="AC23" s="112" t="e">
        <f t="shared" si="15"/>
        <v>#REF!</v>
      </c>
      <c r="AD23" s="112" t="e">
        <f t="shared" si="15"/>
        <v>#REF!</v>
      </c>
      <c r="AE23" s="112" t="e">
        <f t="shared" si="15"/>
        <v>#REF!</v>
      </c>
      <c r="AF23" s="112" t="e">
        <f t="shared" si="15"/>
        <v>#REF!</v>
      </c>
      <c r="AG23" s="112" t="e">
        <f t="shared" si="15"/>
        <v>#REF!</v>
      </c>
      <c r="AH23" s="112" t="e">
        <f t="shared" si="15"/>
        <v>#REF!</v>
      </c>
      <c r="AI23" s="112" t="e">
        <f t="shared" si="15"/>
        <v>#REF!</v>
      </c>
      <c r="AJ23" s="112" t="e">
        <f>SUM(AK23:AT23)</f>
        <v>#REF!</v>
      </c>
      <c r="AK23" s="112" t="e">
        <f t="shared" ref="AK23:AT23" si="16">SUM(AK7:AK22)</f>
        <v>#REF!</v>
      </c>
      <c r="AL23" s="112" t="e">
        <f t="shared" si="16"/>
        <v>#REF!</v>
      </c>
      <c r="AM23" s="112" t="e">
        <f t="shared" si="16"/>
        <v>#REF!</v>
      </c>
      <c r="AN23" s="112" t="e">
        <f t="shared" si="16"/>
        <v>#REF!</v>
      </c>
      <c r="AO23" s="112" t="e">
        <f t="shared" si="16"/>
        <v>#REF!</v>
      </c>
      <c r="AP23" s="112" t="e">
        <f t="shared" si="16"/>
        <v>#REF!</v>
      </c>
      <c r="AQ23" s="112" t="e">
        <f t="shared" si="16"/>
        <v>#REF!</v>
      </c>
      <c r="AR23" s="112" t="e">
        <f t="shared" si="16"/>
        <v>#REF!</v>
      </c>
      <c r="AS23" s="112" t="e">
        <f t="shared" si="16"/>
        <v>#REF!</v>
      </c>
      <c r="AT23" s="112" t="e">
        <f t="shared" si="16"/>
        <v>#REF!</v>
      </c>
      <c r="AU23" s="112" t="e">
        <f>SUM(AV23:BE23)</f>
        <v>#REF!</v>
      </c>
      <c r="AV23" s="112" t="e">
        <f t="shared" ref="AV23:BE23" si="17">SUM(AV7:AV22)</f>
        <v>#REF!</v>
      </c>
      <c r="AW23" s="112" t="e">
        <f t="shared" si="17"/>
        <v>#REF!</v>
      </c>
      <c r="AX23" s="112" t="e">
        <f t="shared" si="17"/>
        <v>#REF!</v>
      </c>
      <c r="AY23" s="112" t="e">
        <f t="shared" si="17"/>
        <v>#REF!</v>
      </c>
      <c r="AZ23" s="112" t="e">
        <f t="shared" si="17"/>
        <v>#REF!</v>
      </c>
      <c r="BA23" s="112" t="e">
        <f t="shared" si="17"/>
        <v>#REF!</v>
      </c>
      <c r="BB23" s="112" t="e">
        <f t="shared" si="17"/>
        <v>#REF!</v>
      </c>
      <c r="BC23" s="112" t="e">
        <f t="shared" si="17"/>
        <v>#REF!</v>
      </c>
      <c r="BD23" s="112" t="e">
        <f t="shared" si="17"/>
        <v>#REF!</v>
      </c>
      <c r="BE23" s="112" t="e">
        <f t="shared" si="17"/>
        <v>#REF!</v>
      </c>
      <c r="BF23" s="112" t="e">
        <f t="shared" si="8"/>
        <v>#REF!</v>
      </c>
      <c r="BG23" s="112" t="e">
        <f t="shared" si="8"/>
        <v>#REF!</v>
      </c>
      <c r="BH23" s="112" t="e">
        <f t="shared" si="8"/>
        <v>#REF!</v>
      </c>
      <c r="BI23" s="112" t="e">
        <f t="shared" si="8"/>
        <v>#REF!</v>
      </c>
      <c r="BJ23" s="112" t="e">
        <f t="shared" si="8"/>
        <v>#REF!</v>
      </c>
      <c r="BK23" s="112" t="e">
        <f t="shared" si="8"/>
        <v>#REF!</v>
      </c>
      <c r="BL23" s="112" t="e">
        <f t="shared" si="8"/>
        <v>#REF!</v>
      </c>
      <c r="BM23" s="112" t="e">
        <f t="shared" si="8"/>
        <v>#REF!</v>
      </c>
      <c r="BN23" s="112" t="e">
        <f t="shared" si="8"/>
        <v>#REF!</v>
      </c>
      <c r="BO23" s="112" t="e">
        <f t="shared" si="8"/>
        <v>#REF!</v>
      </c>
      <c r="BP23" s="112" t="e">
        <f t="shared" si="8"/>
        <v>#REF!</v>
      </c>
      <c r="BQ23" s="112" t="e">
        <f t="shared" si="8"/>
        <v>#REF!</v>
      </c>
      <c r="BR23" s="112" t="e">
        <f t="shared" si="8"/>
        <v>#REF!</v>
      </c>
      <c r="BS23" s="112" t="e">
        <f t="shared" si="8"/>
        <v>#REF!</v>
      </c>
      <c r="BT23" s="112" t="e">
        <f t="shared" si="8"/>
        <v>#REF!</v>
      </c>
      <c r="BU23" s="112" t="e">
        <f t="shared" si="8"/>
        <v>#REF!</v>
      </c>
      <c r="BV23" s="112" t="e">
        <f t="shared" si="11"/>
        <v>#REF!</v>
      </c>
      <c r="BW23" s="112" t="e">
        <f t="shared" si="11"/>
        <v>#REF!</v>
      </c>
      <c r="BX23" s="112" t="e">
        <f t="shared" si="11"/>
        <v>#REF!</v>
      </c>
      <c r="BY23" s="112" t="e">
        <f t="shared" si="11"/>
        <v>#REF!</v>
      </c>
      <c r="BZ23" s="112" t="e">
        <f t="shared" si="11"/>
        <v>#REF!</v>
      </c>
      <c r="CA23" s="112" t="e">
        <f t="shared" si="11"/>
        <v>#REF!</v>
      </c>
      <c r="CB23" s="112" t="e">
        <f t="shared" si="11"/>
        <v>#REF!</v>
      </c>
      <c r="CC23" s="112" t="e">
        <f t="shared" si="11"/>
        <v>#REF!</v>
      </c>
      <c r="CD23" s="112" t="e">
        <f t="shared" si="11"/>
        <v>#REF!</v>
      </c>
      <c r="CE23" s="112" t="e">
        <f t="shared" si="11"/>
        <v>#REF!</v>
      </c>
      <c r="CF23" s="112" t="e">
        <f t="shared" si="11"/>
        <v>#REF!</v>
      </c>
      <c r="CG23" s="112" t="e">
        <f t="shared" si="11"/>
        <v>#REF!</v>
      </c>
      <c r="CH23" s="112" t="e">
        <f t="shared" si="11"/>
        <v>#REF!</v>
      </c>
      <c r="CI23" s="112" t="e">
        <f t="shared" si="11"/>
        <v>#REF!</v>
      </c>
      <c r="CJ23" s="112" t="e">
        <f t="shared" si="11"/>
        <v>#REF!</v>
      </c>
      <c r="CK23" s="112" t="e">
        <f t="shared" si="11"/>
        <v>#REF!</v>
      </c>
      <c r="CL23" s="112" t="e">
        <f t="shared" si="12"/>
        <v>#REF!</v>
      </c>
      <c r="CM23" s="112" t="e">
        <f t="shared" si="9"/>
        <v>#REF!</v>
      </c>
      <c r="CN23" s="112" t="e">
        <f t="shared" si="2"/>
        <v>#REF!</v>
      </c>
      <c r="CO23" s="112" t="e">
        <f t="shared" si="2"/>
        <v>#REF!</v>
      </c>
      <c r="CP23" s="112" t="e">
        <f t="shared" si="2"/>
        <v>#REF!</v>
      </c>
      <c r="CQ23" s="112" t="e">
        <f t="shared" si="2"/>
        <v>#REF!</v>
      </c>
      <c r="CR23" s="112" t="e">
        <f t="shared" si="2"/>
        <v>#REF!</v>
      </c>
      <c r="CS23" s="112" t="e">
        <f t="shared" si="2"/>
        <v>#REF!</v>
      </c>
      <c r="CT23" s="112" t="e">
        <f t="shared" si="2"/>
        <v>#REF!</v>
      </c>
      <c r="CU23" s="112" t="e">
        <f t="shared" si="2"/>
        <v>#REF!</v>
      </c>
      <c r="CV23" s="112" t="e">
        <f t="shared" si="2"/>
        <v>#REF!</v>
      </c>
      <c r="CW23" s="113" t="e">
        <f t="shared" si="2"/>
        <v>#REF!</v>
      </c>
      <c r="CX23" s="13"/>
    </row>
    <row r="24" spans="1:102" ht="32.25" customHeight="1">
      <c r="A24" s="95" t="s">
        <v>63</v>
      </c>
      <c r="B24" s="142" t="s">
        <v>124</v>
      </c>
      <c r="C24" s="97" t="e">
        <f>SUM(D24:M24)</f>
        <v>#REF!</v>
      </c>
      <c r="D24" s="97" t="e">
        <f>+#REF!</f>
        <v>#REF!</v>
      </c>
      <c r="E24" s="97" t="e">
        <f>+#REF!</f>
        <v>#REF!</v>
      </c>
      <c r="F24" s="97" t="e">
        <f>+#REF!</f>
        <v>#REF!</v>
      </c>
      <c r="G24" s="97" t="e">
        <f>+#REF!</f>
        <v>#REF!</v>
      </c>
      <c r="H24" s="97" t="e">
        <f>+#REF!</f>
        <v>#REF!</v>
      </c>
      <c r="I24" s="97" t="e">
        <f>+#REF!</f>
        <v>#REF!</v>
      </c>
      <c r="J24" s="97" t="e">
        <f>+#REF!</f>
        <v>#REF!</v>
      </c>
      <c r="K24" s="97" t="e">
        <f>+#REF!</f>
        <v>#REF!</v>
      </c>
      <c r="L24" s="97" t="e">
        <f>+#REF!</f>
        <v>#REF!</v>
      </c>
      <c r="M24" s="97" t="e">
        <f>+#REF!</f>
        <v>#REF!</v>
      </c>
      <c r="N24" s="97" t="e">
        <f>SUM(O24:X24)</f>
        <v>#REF!</v>
      </c>
      <c r="O24" s="97" t="e">
        <f>+#REF!</f>
        <v>#REF!</v>
      </c>
      <c r="P24" s="97" t="e">
        <f>+#REF!</f>
        <v>#REF!</v>
      </c>
      <c r="Q24" s="97" t="e">
        <f>+#REF!</f>
        <v>#REF!</v>
      </c>
      <c r="R24" s="97" t="e">
        <f>+#REF!</f>
        <v>#REF!</v>
      </c>
      <c r="S24" s="97" t="e">
        <f>+#REF!</f>
        <v>#REF!</v>
      </c>
      <c r="T24" s="97" t="e">
        <f>+#REF!</f>
        <v>#REF!</v>
      </c>
      <c r="U24" s="97" t="e">
        <f>+#REF!</f>
        <v>#REF!</v>
      </c>
      <c r="V24" s="97" t="e">
        <f>+#REF!</f>
        <v>#REF!</v>
      </c>
      <c r="W24" s="97" t="e">
        <f>+#REF!</f>
        <v>#REF!</v>
      </c>
      <c r="X24" s="97" t="e">
        <f>+#REF!</f>
        <v>#REF!</v>
      </c>
      <c r="Y24" s="97" t="e">
        <f>SUM(Z24:AI24)</f>
        <v>#REF!</v>
      </c>
      <c r="Z24" s="97" t="e">
        <f>+#REF!</f>
        <v>#REF!</v>
      </c>
      <c r="AA24" s="97" t="e">
        <f>+#REF!</f>
        <v>#REF!</v>
      </c>
      <c r="AB24" s="97" t="e">
        <f>+#REF!</f>
        <v>#REF!</v>
      </c>
      <c r="AC24" s="97" t="e">
        <f>+#REF!</f>
        <v>#REF!</v>
      </c>
      <c r="AD24" s="97" t="e">
        <f>+#REF!</f>
        <v>#REF!</v>
      </c>
      <c r="AE24" s="97" t="e">
        <f>+#REF!</f>
        <v>#REF!</v>
      </c>
      <c r="AF24" s="97" t="e">
        <f>+#REF!</f>
        <v>#REF!</v>
      </c>
      <c r="AG24" s="97" t="e">
        <f>+#REF!</f>
        <v>#REF!</v>
      </c>
      <c r="AH24" s="97" t="e">
        <f>+#REF!</f>
        <v>#REF!</v>
      </c>
      <c r="AI24" s="97" t="e">
        <f>+#REF!</f>
        <v>#REF!</v>
      </c>
      <c r="AJ24" s="97" t="e">
        <f>SUM(AK24:AT24)</f>
        <v>#REF!</v>
      </c>
      <c r="AK24" s="97" t="e">
        <f>+#REF!</f>
        <v>#REF!</v>
      </c>
      <c r="AL24" s="97" t="e">
        <f>+#REF!</f>
        <v>#REF!</v>
      </c>
      <c r="AM24" s="97" t="e">
        <f>+#REF!</f>
        <v>#REF!</v>
      </c>
      <c r="AN24" s="97" t="e">
        <f>+#REF!</f>
        <v>#REF!</v>
      </c>
      <c r="AO24" s="97" t="e">
        <f>+#REF!</f>
        <v>#REF!</v>
      </c>
      <c r="AP24" s="97" t="e">
        <f>+#REF!</f>
        <v>#REF!</v>
      </c>
      <c r="AQ24" s="97" t="e">
        <f>+#REF!</f>
        <v>#REF!</v>
      </c>
      <c r="AR24" s="97" t="e">
        <f>+#REF!</f>
        <v>#REF!</v>
      </c>
      <c r="AS24" s="97" t="e">
        <f>+#REF!</f>
        <v>#REF!</v>
      </c>
      <c r="AT24" s="97" t="e">
        <f>+#REF!</f>
        <v>#REF!</v>
      </c>
      <c r="AU24" s="97" t="e">
        <f>SUM(AV24:BE24)</f>
        <v>#REF!</v>
      </c>
      <c r="AV24" s="97" t="e">
        <f>+#REF!</f>
        <v>#REF!</v>
      </c>
      <c r="AW24" s="97" t="e">
        <f>+#REF!</f>
        <v>#REF!</v>
      </c>
      <c r="AX24" s="97" t="e">
        <f>+#REF!</f>
        <v>#REF!</v>
      </c>
      <c r="AY24" s="97" t="e">
        <f>+#REF!</f>
        <v>#REF!</v>
      </c>
      <c r="AZ24" s="97" t="e">
        <f>+#REF!</f>
        <v>#REF!</v>
      </c>
      <c r="BA24" s="97" t="e">
        <f>+#REF!</f>
        <v>#REF!</v>
      </c>
      <c r="BB24" s="97" t="e">
        <f>+#REF!</f>
        <v>#REF!</v>
      </c>
      <c r="BC24" s="97" t="e">
        <f>+#REF!</f>
        <v>#REF!</v>
      </c>
      <c r="BD24" s="97" t="e">
        <f>+#REF!</f>
        <v>#REF!</v>
      </c>
      <c r="BE24" s="97" t="e">
        <f>+#REF!</f>
        <v>#REF!</v>
      </c>
      <c r="BF24" s="97" t="e">
        <f t="shared" si="8"/>
        <v>#REF!</v>
      </c>
      <c r="BG24" s="97" t="e">
        <f t="shared" si="8"/>
        <v>#REF!</v>
      </c>
      <c r="BH24" s="97" t="e">
        <f t="shared" si="8"/>
        <v>#REF!</v>
      </c>
      <c r="BI24" s="97" t="e">
        <f t="shared" si="8"/>
        <v>#REF!</v>
      </c>
      <c r="BJ24" s="97" t="e">
        <f t="shared" si="8"/>
        <v>#REF!</v>
      </c>
      <c r="BK24" s="97" t="e">
        <f t="shared" si="8"/>
        <v>#REF!</v>
      </c>
      <c r="BL24" s="97" t="e">
        <f t="shared" si="8"/>
        <v>#REF!</v>
      </c>
      <c r="BM24" s="97" t="e">
        <f t="shared" si="8"/>
        <v>#REF!</v>
      </c>
      <c r="BN24" s="97" t="e">
        <f t="shared" si="8"/>
        <v>#REF!</v>
      </c>
      <c r="BO24" s="97" t="e">
        <f t="shared" si="8"/>
        <v>#REF!</v>
      </c>
      <c r="BP24" s="97" t="e">
        <f t="shared" si="8"/>
        <v>#REF!</v>
      </c>
      <c r="BQ24" s="97" t="e">
        <f t="shared" si="8"/>
        <v>#REF!</v>
      </c>
      <c r="BR24" s="97" t="e">
        <f t="shared" si="8"/>
        <v>#REF!</v>
      </c>
      <c r="BS24" s="97" t="e">
        <f t="shared" si="8"/>
        <v>#REF!</v>
      </c>
      <c r="BT24" s="97" t="e">
        <f t="shared" si="8"/>
        <v>#REF!</v>
      </c>
      <c r="BU24" s="97" t="e">
        <f t="shared" si="8"/>
        <v>#REF!</v>
      </c>
      <c r="BV24" s="97" t="e">
        <f t="shared" si="11"/>
        <v>#REF!</v>
      </c>
      <c r="BW24" s="97" t="e">
        <f t="shared" si="11"/>
        <v>#REF!</v>
      </c>
      <c r="BX24" s="97" t="e">
        <f t="shared" si="11"/>
        <v>#REF!</v>
      </c>
      <c r="BY24" s="97" t="e">
        <f t="shared" si="11"/>
        <v>#REF!</v>
      </c>
      <c r="BZ24" s="97" t="e">
        <f t="shared" si="11"/>
        <v>#REF!</v>
      </c>
      <c r="CA24" s="97" t="e">
        <f t="shared" si="11"/>
        <v>#REF!</v>
      </c>
      <c r="CB24" s="97" t="e">
        <f t="shared" si="11"/>
        <v>#REF!</v>
      </c>
      <c r="CC24" s="97" t="e">
        <f t="shared" si="11"/>
        <v>#REF!</v>
      </c>
      <c r="CD24" s="97" t="e">
        <f t="shared" si="11"/>
        <v>#REF!</v>
      </c>
      <c r="CE24" s="97" t="e">
        <f t="shared" si="11"/>
        <v>#REF!</v>
      </c>
      <c r="CF24" s="97" t="e">
        <f t="shared" si="11"/>
        <v>#REF!</v>
      </c>
      <c r="CG24" s="97" t="e">
        <f t="shared" si="11"/>
        <v>#REF!</v>
      </c>
      <c r="CH24" s="97" t="e">
        <f t="shared" si="11"/>
        <v>#REF!</v>
      </c>
      <c r="CI24" s="97" t="e">
        <f t="shared" si="11"/>
        <v>#REF!</v>
      </c>
      <c r="CJ24" s="97" t="e">
        <f t="shared" si="11"/>
        <v>#REF!</v>
      </c>
      <c r="CK24" s="97" t="e">
        <f t="shared" si="11"/>
        <v>#REF!</v>
      </c>
      <c r="CL24" s="97" t="e">
        <f t="shared" si="12"/>
        <v>#REF!</v>
      </c>
      <c r="CM24" s="97" t="e">
        <f t="shared" si="9"/>
        <v>#REF!</v>
      </c>
      <c r="CN24" s="97" t="e">
        <f t="shared" si="2"/>
        <v>#REF!</v>
      </c>
      <c r="CO24" s="97" t="e">
        <f t="shared" si="2"/>
        <v>#REF!</v>
      </c>
      <c r="CP24" s="97" t="e">
        <f t="shared" si="2"/>
        <v>#REF!</v>
      </c>
      <c r="CQ24" s="97" t="e">
        <f t="shared" si="2"/>
        <v>#REF!</v>
      </c>
      <c r="CR24" s="97" t="e">
        <f t="shared" si="2"/>
        <v>#REF!</v>
      </c>
      <c r="CS24" s="97" t="e">
        <f t="shared" si="2"/>
        <v>#REF!</v>
      </c>
      <c r="CT24" s="97" t="e">
        <f t="shared" si="2"/>
        <v>#REF!</v>
      </c>
      <c r="CU24" s="97" t="e">
        <f t="shared" si="2"/>
        <v>#REF!</v>
      </c>
      <c r="CV24" s="97" t="e">
        <f t="shared" si="2"/>
        <v>#REF!</v>
      </c>
      <c r="CW24" s="98" t="e">
        <f t="shared" si="2"/>
        <v>#REF!</v>
      </c>
      <c r="CX24" s="13"/>
    </row>
    <row r="25" spans="1:102" ht="50.25" customHeight="1">
      <c r="A25" s="270"/>
      <c r="B25" s="143" t="s">
        <v>125</v>
      </c>
      <c r="C25" s="112" t="e">
        <f t="shared" ref="C25:BE25" si="18">+C23+C24</f>
        <v>#REF!</v>
      </c>
      <c r="D25" s="112" t="e">
        <f t="shared" si="18"/>
        <v>#REF!</v>
      </c>
      <c r="E25" s="112" t="e">
        <f t="shared" si="18"/>
        <v>#REF!</v>
      </c>
      <c r="F25" s="112" t="e">
        <f t="shared" si="18"/>
        <v>#REF!</v>
      </c>
      <c r="G25" s="112" t="e">
        <f t="shared" si="18"/>
        <v>#REF!</v>
      </c>
      <c r="H25" s="112" t="e">
        <f t="shared" si="18"/>
        <v>#REF!</v>
      </c>
      <c r="I25" s="112" t="e">
        <f t="shared" si="18"/>
        <v>#REF!</v>
      </c>
      <c r="J25" s="112" t="e">
        <f t="shared" si="18"/>
        <v>#REF!</v>
      </c>
      <c r="K25" s="112" t="e">
        <f t="shared" si="18"/>
        <v>#REF!</v>
      </c>
      <c r="L25" s="112" t="e">
        <f t="shared" si="18"/>
        <v>#REF!</v>
      </c>
      <c r="M25" s="112" t="e">
        <f t="shared" si="18"/>
        <v>#REF!</v>
      </c>
      <c r="N25" s="112" t="e">
        <f t="shared" si="18"/>
        <v>#REF!</v>
      </c>
      <c r="O25" s="112" t="e">
        <f t="shared" si="18"/>
        <v>#REF!</v>
      </c>
      <c r="P25" s="112" t="e">
        <f t="shared" si="18"/>
        <v>#REF!</v>
      </c>
      <c r="Q25" s="112" t="e">
        <f t="shared" si="18"/>
        <v>#REF!</v>
      </c>
      <c r="R25" s="112" t="e">
        <f t="shared" si="18"/>
        <v>#REF!</v>
      </c>
      <c r="S25" s="112" t="e">
        <f t="shared" si="18"/>
        <v>#REF!</v>
      </c>
      <c r="T25" s="112" t="e">
        <f t="shared" si="18"/>
        <v>#REF!</v>
      </c>
      <c r="U25" s="112" t="e">
        <f t="shared" si="18"/>
        <v>#REF!</v>
      </c>
      <c r="V25" s="112" t="e">
        <f t="shared" si="18"/>
        <v>#REF!</v>
      </c>
      <c r="W25" s="112" t="e">
        <f t="shared" si="18"/>
        <v>#REF!</v>
      </c>
      <c r="X25" s="112" t="e">
        <f t="shared" si="18"/>
        <v>#REF!</v>
      </c>
      <c r="Y25" s="112" t="e">
        <f t="shared" si="18"/>
        <v>#REF!</v>
      </c>
      <c r="Z25" s="112" t="e">
        <f t="shared" si="18"/>
        <v>#REF!</v>
      </c>
      <c r="AA25" s="112" t="e">
        <f t="shared" si="18"/>
        <v>#REF!</v>
      </c>
      <c r="AB25" s="112" t="e">
        <f t="shared" si="18"/>
        <v>#REF!</v>
      </c>
      <c r="AC25" s="112" t="e">
        <f t="shared" si="18"/>
        <v>#REF!</v>
      </c>
      <c r="AD25" s="112" t="e">
        <f t="shared" si="18"/>
        <v>#REF!</v>
      </c>
      <c r="AE25" s="112" t="e">
        <f t="shared" si="18"/>
        <v>#REF!</v>
      </c>
      <c r="AF25" s="112" t="e">
        <f t="shared" si="18"/>
        <v>#REF!</v>
      </c>
      <c r="AG25" s="112" t="e">
        <f t="shared" si="18"/>
        <v>#REF!</v>
      </c>
      <c r="AH25" s="112" t="e">
        <f t="shared" si="18"/>
        <v>#REF!</v>
      </c>
      <c r="AI25" s="112" t="e">
        <f t="shared" si="18"/>
        <v>#REF!</v>
      </c>
      <c r="AJ25" s="112" t="e">
        <f t="shared" si="18"/>
        <v>#REF!</v>
      </c>
      <c r="AK25" s="112" t="e">
        <f t="shared" si="18"/>
        <v>#REF!</v>
      </c>
      <c r="AL25" s="112" t="e">
        <f t="shared" si="18"/>
        <v>#REF!</v>
      </c>
      <c r="AM25" s="112" t="e">
        <f t="shared" si="18"/>
        <v>#REF!</v>
      </c>
      <c r="AN25" s="112" t="e">
        <f t="shared" si="18"/>
        <v>#REF!</v>
      </c>
      <c r="AO25" s="112" t="e">
        <f t="shared" si="18"/>
        <v>#REF!</v>
      </c>
      <c r="AP25" s="112" t="e">
        <f t="shared" si="18"/>
        <v>#REF!</v>
      </c>
      <c r="AQ25" s="112" t="e">
        <f t="shared" si="18"/>
        <v>#REF!</v>
      </c>
      <c r="AR25" s="112" t="e">
        <f t="shared" si="18"/>
        <v>#REF!</v>
      </c>
      <c r="AS25" s="112" t="e">
        <f t="shared" si="18"/>
        <v>#REF!</v>
      </c>
      <c r="AT25" s="112" t="e">
        <f t="shared" si="18"/>
        <v>#REF!</v>
      </c>
      <c r="AU25" s="112" t="e">
        <f t="shared" si="18"/>
        <v>#REF!</v>
      </c>
      <c r="AV25" s="112" t="e">
        <f t="shared" si="18"/>
        <v>#REF!</v>
      </c>
      <c r="AW25" s="112" t="e">
        <f t="shared" si="18"/>
        <v>#REF!</v>
      </c>
      <c r="AX25" s="112" t="e">
        <f t="shared" si="18"/>
        <v>#REF!</v>
      </c>
      <c r="AY25" s="112" t="e">
        <f t="shared" si="18"/>
        <v>#REF!</v>
      </c>
      <c r="AZ25" s="112" t="e">
        <f t="shared" si="18"/>
        <v>#REF!</v>
      </c>
      <c r="BA25" s="112" t="e">
        <f t="shared" si="18"/>
        <v>#REF!</v>
      </c>
      <c r="BB25" s="112" t="e">
        <f t="shared" si="18"/>
        <v>#REF!</v>
      </c>
      <c r="BC25" s="112" t="e">
        <f t="shared" si="18"/>
        <v>#REF!</v>
      </c>
      <c r="BD25" s="112" t="e">
        <f t="shared" si="18"/>
        <v>#REF!</v>
      </c>
      <c r="BE25" s="112" t="e">
        <f t="shared" si="18"/>
        <v>#REF!</v>
      </c>
      <c r="BF25" s="247" t="e">
        <f t="shared" si="8"/>
        <v>#REF!</v>
      </c>
      <c r="BG25" s="112" t="e">
        <f t="shared" si="8"/>
        <v>#REF!</v>
      </c>
      <c r="BH25" s="112" t="e">
        <f t="shared" si="8"/>
        <v>#REF!</v>
      </c>
      <c r="BI25" s="112" t="e">
        <f t="shared" si="8"/>
        <v>#REF!</v>
      </c>
      <c r="BJ25" s="112" t="e">
        <f t="shared" si="8"/>
        <v>#REF!</v>
      </c>
      <c r="BK25" s="112" t="e">
        <f t="shared" si="8"/>
        <v>#REF!</v>
      </c>
      <c r="BL25" s="112" t="e">
        <f t="shared" si="8"/>
        <v>#REF!</v>
      </c>
      <c r="BM25" s="112" t="e">
        <f t="shared" si="8"/>
        <v>#REF!</v>
      </c>
      <c r="BN25" s="112" t="e">
        <f t="shared" si="8"/>
        <v>#REF!</v>
      </c>
      <c r="BO25" s="112" t="e">
        <f t="shared" si="8"/>
        <v>#REF!</v>
      </c>
      <c r="BP25" s="112" t="e">
        <f t="shared" si="8"/>
        <v>#REF!</v>
      </c>
      <c r="BQ25" s="247" t="e">
        <f t="shared" si="8"/>
        <v>#REF!</v>
      </c>
      <c r="BR25" s="112" t="e">
        <f t="shared" si="8"/>
        <v>#REF!</v>
      </c>
      <c r="BS25" s="112" t="e">
        <f t="shared" si="8"/>
        <v>#REF!</v>
      </c>
      <c r="BT25" s="112" t="e">
        <f t="shared" si="8"/>
        <v>#REF!</v>
      </c>
      <c r="BU25" s="112" t="e">
        <f t="shared" si="8"/>
        <v>#REF!</v>
      </c>
      <c r="BV25" s="112" t="e">
        <f t="shared" si="11"/>
        <v>#REF!</v>
      </c>
      <c r="BW25" s="112" t="e">
        <f t="shared" si="11"/>
        <v>#REF!</v>
      </c>
      <c r="BX25" s="112" t="e">
        <f t="shared" si="11"/>
        <v>#REF!</v>
      </c>
      <c r="BY25" s="112" t="e">
        <f t="shared" si="11"/>
        <v>#REF!</v>
      </c>
      <c r="BZ25" s="112" t="e">
        <f t="shared" si="11"/>
        <v>#REF!</v>
      </c>
      <c r="CA25" s="112" t="e">
        <f t="shared" si="11"/>
        <v>#REF!</v>
      </c>
      <c r="CB25" s="247" t="e">
        <f t="shared" si="11"/>
        <v>#REF!</v>
      </c>
      <c r="CC25" s="112" t="e">
        <f t="shared" si="11"/>
        <v>#REF!</v>
      </c>
      <c r="CD25" s="112" t="e">
        <f t="shared" si="11"/>
        <v>#REF!</v>
      </c>
      <c r="CE25" s="112" t="e">
        <f t="shared" si="11"/>
        <v>#REF!</v>
      </c>
      <c r="CF25" s="112" t="e">
        <f t="shared" si="11"/>
        <v>#REF!</v>
      </c>
      <c r="CG25" s="112" t="e">
        <f t="shared" si="11"/>
        <v>#REF!</v>
      </c>
      <c r="CH25" s="112" t="e">
        <f t="shared" si="11"/>
        <v>#REF!</v>
      </c>
      <c r="CI25" s="112" t="e">
        <f t="shared" si="11"/>
        <v>#REF!</v>
      </c>
      <c r="CJ25" s="112" t="e">
        <f t="shared" si="11"/>
        <v>#REF!</v>
      </c>
      <c r="CK25" s="112" t="e">
        <f t="shared" si="11"/>
        <v>#REF!</v>
      </c>
      <c r="CL25" s="112" t="e">
        <f t="shared" si="12"/>
        <v>#REF!</v>
      </c>
      <c r="CM25" s="247" t="e">
        <f t="shared" si="9"/>
        <v>#REF!</v>
      </c>
      <c r="CN25" s="112" t="e">
        <f t="shared" si="2"/>
        <v>#REF!</v>
      </c>
      <c r="CO25" s="112" t="e">
        <f t="shared" si="2"/>
        <v>#REF!</v>
      </c>
      <c r="CP25" s="112" t="e">
        <f t="shared" si="2"/>
        <v>#REF!</v>
      </c>
      <c r="CQ25" s="112" t="e">
        <f t="shared" si="2"/>
        <v>#REF!</v>
      </c>
      <c r="CR25" s="112" t="e">
        <f t="shared" si="2"/>
        <v>#REF!</v>
      </c>
      <c r="CS25" s="112" t="e">
        <f t="shared" si="2"/>
        <v>#REF!</v>
      </c>
      <c r="CT25" s="112" t="e">
        <f t="shared" si="2"/>
        <v>#REF!</v>
      </c>
      <c r="CU25" s="112" t="e">
        <f t="shared" si="2"/>
        <v>#REF!</v>
      </c>
      <c r="CV25" s="112" t="e">
        <f t="shared" si="2"/>
        <v>#REF!</v>
      </c>
      <c r="CW25" s="113" t="e">
        <f t="shared" si="2"/>
        <v>#REF!</v>
      </c>
      <c r="CX25" s="13"/>
    </row>
    <row r="26" spans="1:102">
      <c r="A26" s="271"/>
      <c r="B26" s="275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CX26" s="13"/>
    </row>
    <row r="28" spans="1:102">
      <c r="C28" s="112" t="e">
        <f>SUM(D28:M28)</f>
        <v>#REF!</v>
      </c>
      <c r="D28" s="112" t="e">
        <f>+#REF!</f>
        <v>#REF!</v>
      </c>
      <c r="E28" s="112" t="e">
        <f>+#REF!</f>
        <v>#REF!</v>
      </c>
      <c r="F28" s="112" t="e">
        <f>+#REF!</f>
        <v>#REF!</v>
      </c>
      <c r="G28" s="112" t="e">
        <f>+#REF!</f>
        <v>#REF!</v>
      </c>
      <c r="H28" s="112" t="e">
        <f>+#REF!</f>
        <v>#REF!</v>
      </c>
      <c r="I28" s="112" t="e">
        <f>+#REF!</f>
        <v>#REF!</v>
      </c>
      <c r="J28" s="112" t="e">
        <f>+#REF!</f>
        <v>#REF!</v>
      </c>
      <c r="K28" s="112" t="e">
        <f>+#REF!</f>
        <v>#REF!</v>
      </c>
      <c r="L28" s="112" t="e">
        <f>+#REF!</f>
        <v>#REF!</v>
      </c>
      <c r="M28" s="113" t="e">
        <f>+#REF!</f>
        <v>#REF!</v>
      </c>
      <c r="N28" s="112" t="e">
        <f>SUM(O28:X28)</f>
        <v>#REF!</v>
      </c>
      <c r="O28" s="112" t="e">
        <f>+#REF!</f>
        <v>#REF!</v>
      </c>
      <c r="P28" s="112" t="e">
        <f>+#REF!</f>
        <v>#REF!</v>
      </c>
      <c r="Q28" s="112" t="e">
        <f>+#REF!</f>
        <v>#REF!</v>
      </c>
      <c r="R28" s="112" t="e">
        <f>+#REF!</f>
        <v>#REF!</v>
      </c>
      <c r="S28" s="112" t="e">
        <f>+#REF!</f>
        <v>#REF!</v>
      </c>
      <c r="T28" s="112" t="e">
        <f>+#REF!</f>
        <v>#REF!</v>
      </c>
      <c r="U28" s="112" t="e">
        <f>+#REF!</f>
        <v>#REF!</v>
      </c>
      <c r="V28" s="112" t="e">
        <f>+#REF!</f>
        <v>#REF!</v>
      </c>
      <c r="W28" s="112" t="e">
        <f>+#REF!</f>
        <v>#REF!</v>
      </c>
      <c r="X28" s="113" t="e">
        <f>+#REF!</f>
        <v>#REF!</v>
      </c>
      <c r="Y28" s="112" t="e">
        <f>SUM(Z28:AI28)</f>
        <v>#REF!</v>
      </c>
      <c r="Z28" s="112" t="e">
        <f>+#REF!</f>
        <v>#REF!</v>
      </c>
      <c r="AA28" s="112" t="e">
        <f>+#REF!</f>
        <v>#REF!</v>
      </c>
      <c r="AB28" s="112" t="e">
        <f>+#REF!</f>
        <v>#REF!</v>
      </c>
      <c r="AC28" s="112" t="e">
        <f>+#REF!</f>
        <v>#REF!</v>
      </c>
      <c r="AD28" s="112" t="e">
        <f>+#REF!</f>
        <v>#REF!</v>
      </c>
      <c r="AE28" s="112" t="e">
        <f>+#REF!</f>
        <v>#REF!</v>
      </c>
      <c r="AF28" s="112" t="e">
        <f>+#REF!</f>
        <v>#REF!</v>
      </c>
      <c r="AG28" s="112" t="e">
        <f>+#REF!</f>
        <v>#REF!</v>
      </c>
      <c r="AH28" s="112" t="e">
        <f>+#REF!</f>
        <v>#REF!</v>
      </c>
      <c r="AI28" s="113" t="e">
        <f>+#REF!</f>
        <v>#REF!</v>
      </c>
      <c r="AJ28" s="112" t="e">
        <f>SUM(AK28:AT28)</f>
        <v>#REF!</v>
      </c>
      <c r="AK28" s="112" t="e">
        <f>+#REF!</f>
        <v>#REF!</v>
      </c>
      <c r="AL28" s="112" t="e">
        <f>+#REF!</f>
        <v>#REF!</v>
      </c>
      <c r="AM28" s="112" t="e">
        <f>+#REF!</f>
        <v>#REF!</v>
      </c>
      <c r="AN28" s="112" t="e">
        <f>+#REF!</f>
        <v>#REF!</v>
      </c>
      <c r="AO28" s="112" t="e">
        <f>+#REF!</f>
        <v>#REF!</v>
      </c>
      <c r="AP28" s="112" t="e">
        <f>+#REF!</f>
        <v>#REF!</v>
      </c>
      <c r="AQ28" s="112" t="e">
        <f>+#REF!</f>
        <v>#REF!</v>
      </c>
      <c r="AR28" s="112" t="e">
        <f>+#REF!</f>
        <v>#REF!</v>
      </c>
      <c r="AS28" s="112" t="e">
        <f>+#REF!</f>
        <v>#REF!</v>
      </c>
      <c r="AT28" s="113" t="e">
        <f>+#REF!</f>
        <v>#REF!</v>
      </c>
      <c r="AU28" s="112" t="e">
        <f>SUM(AV28:BE28)</f>
        <v>#REF!</v>
      </c>
      <c r="AV28" s="112" t="e">
        <f>+#REF!</f>
        <v>#REF!</v>
      </c>
      <c r="AW28" s="112" t="e">
        <f>+#REF!</f>
        <v>#REF!</v>
      </c>
      <c r="AX28" s="112" t="e">
        <f>+#REF!</f>
        <v>#REF!</v>
      </c>
      <c r="AY28" s="112" t="e">
        <f>+#REF!</f>
        <v>#REF!</v>
      </c>
      <c r="AZ28" s="112" t="e">
        <f>+#REF!</f>
        <v>#REF!</v>
      </c>
      <c r="BA28" s="112" t="e">
        <f>+#REF!</f>
        <v>#REF!</v>
      </c>
      <c r="BB28" s="112" t="e">
        <f>+#REF!</f>
        <v>#REF!</v>
      </c>
      <c r="BC28" s="112" t="e">
        <f>+#REF!</f>
        <v>#REF!</v>
      </c>
      <c r="BD28" s="112" t="e">
        <f>+#REF!</f>
        <v>#REF!</v>
      </c>
      <c r="BE28" s="113" t="e">
        <f>+#REF!</f>
        <v>#REF!</v>
      </c>
    </row>
    <row r="32" spans="1:102">
      <c r="C32" s="179" t="e">
        <f>+C25-C28</f>
        <v>#REF!</v>
      </c>
      <c r="D32" s="179" t="e">
        <f t="shared" ref="D32:M32" si="19">+D25-D28</f>
        <v>#REF!</v>
      </c>
      <c r="E32" s="179" t="e">
        <f t="shared" si="19"/>
        <v>#REF!</v>
      </c>
      <c r="F32" s="179" t="e">
        <f t="shared" si="19"/>
        <v>#REF!</v>
      </c>
      <c r="G32" s="179" t="e">
        <f t="shared" si="19"/>
        <v>#REF!</v>
      </c>
      <c r="H32" s="179" t="e">
        <f t="shared" si="19"/>
        <v>#REF!</v>
      </c>
      <c r="I32" s="179" t="e">
        <f t="shared" si="19"/>
        <v>#REF!</v>
      </c>
      <c r="J32" s="179" t="e">
        <f t="shared" si="19"/>
        <v>#REF!</v>
      </c>
      <c r="K32" s="179" t="e">
        <f t="shared" si="19"/>
        <v>#REF!</v>
      </c>
      <c r="L32" s="179" t="e">
        <f t="shared" si="19"/>
        <v>#REF!</v>
      </c>
      <c r="M32" s="179" t="e">
        <f t="shared" si="19"/>
        <v>#REF!</v>
      </c>
      <c r="N32" s="179" t="e">
        <f>+N25-N28</f>
        <v>#REF!</v>
      </c>
      <c r="O32" s="179" t="e">
        <f t="shared" ref="O32:X32" si="20">+O25-O28</f>
        <v>#REF!</v>
      </c>
      <c r="P32" s="179" t="e">
        <f t="shared" si="20"/>
        <v>#REF!</v>
      </c>
      <c r="Q32" s="179" t="e">
        <f t="shared" si="20"/>
        <v>#REF!</v>
      </c>
      <c r="R32" s="179" t="e">
        <f t="shared" si="20"/>
        <v>#REF!</v>
      </c>
      <c r="S32" s="179" t="e">
        <f t="shared" si="20"/>
        <v>#REF!</v>
      </c>
      <c r="T32" s="179" t="e">
        <f t="shared" si="20"/>
        <v>#REF!</v>
      </c>
      <c r="U32" s="179" t="e">
        <f t="shared" si="20"/>
        <v>#REF!</v>
      </c>
      <c r="V32" s="179" t="e">
        <f t="shared" si="20"/>
        <v>#REF!</v>
      </c>
      <c r="W32" s="179" t="e">
        <f t="shared" si="20"/>
        <v>#REF!</v>
      </c>
      <c r="X32" s="179" t="e">
        <f t="shared" si="20"/>
        <v>#REF!</v>
      </c>
      <c r="Y32" s="179" t="e">
        <f>+Y25-Y28</f>
        <v>#REF!</v>
      </c>
      <c r="Z32" s="179" t="e">
        <f t="shared" ref="Z32:AI32" si="21">+Z25-Z28</f>
        <v>#REF!</v>
      </c>
      <c r="AA32" s="179" t="e">
        <f t="shared" si="21"/>
        <v>#REF!</v>
      </c>
      <c r="AB32" s="179" t="e">
        <f t="shared" si="21"/>
        <v>#REF!</v>
      </c>
      <c r="AC32" s="179" t="e">
        <f t="shared" si="21"/>
        <v>#REF!</v>
      </c>
      <c r="AD32" s="179" t="e">
        <f t="shared" si="21"/>
        <v>#REF!</v>
      </c>
      <c r="AE32" s="179" t="e">
        <f t="shared" si="21"/>
        <v>#REF!</v>
      </c>
      <c r="AF32" s="179" t="e">
        <f t="shared" si="21"/>
        <v>#REF!</v>
      </c>
      <c r="AG32" s="179" t="e">
        <f t="shared" si="21"/>
        <v>#REF!</v>
      </c>
      <c r="AH32" s="179" t="e">
        <f t="shared" si="21"/>
        <v>#REF!</v>
      </c>
      <c r="AI32" s="179" t="e">
        <f t="shared" si="21"/>
        <v>#REF!</v>
      </c>
      <c r="AJ32" s="179" t="e">
        <f>+AJ25-AJ28</f>
        <v>#REF!</v>
      </c>
      <c r="AK32" s="179" t="e">
        <f t="shared" ref="AK32:AT32" si="22">+AK25-AK28</f>
        <v>#REF!</v>
      </c>
      <c r="AL32" s="179" t="e">
        <f t="shared" si="22"/>
        <v>#REF!</v>
      </c>
      <c r="AM32" s="179" t="e">
        <f t="shared" si="22"/>
        <v>#REF!</v>
      </c>
      <c r="AN32" s="179" t="e">
        <f t="shared" si="22"/>
        <v>#REF!</v>
      </c>
      <c r="AO32" s="179" t="e">
        <f t="shared" si="22"/>
        <v>#REF!</v>
      </c>
      <c r="AP32" s="179" t="e">
        <f t="shared" si="22"/>
        <v>#REF!</v>
      </c>
      <c r="AQ32" s="179" t="e">
        <f t="shared" si="22"/>
        <v>#REF!</v>
      </c>
      <c r="AR32" s="179" t="e">
        <f t="shared" si="22"/>
        <v>#REF!</v>
      </c>
      <c r="AS32" s="179" t="e">
        <f t="shared" si="22"/>
        <v>#REF!</v>
      </c>
      <c r="AT32" s="179" t="e">
        <f t="shared" si="22"/>
        <v>#REF!</v>
      </c>
      <c r="AU32" s="179" t="e">
        <f>+AU25-AU28</f>
        <v>#REF!</v>
      </c>
      <c r="AV32" s="179" t="e">
        <f t="shared" ref="AV32:BE32" si="23">+AV25-AV28</f>
        <v>#REF!</v>
      </c>
      <c r="AW32" s="179" t="e">
        <f t="shared" si="23"/>
        <v>#REF!</v>
      </c>
      <c r="AX32" s="179" t="e">
        <f t="shared" si="23"/>
        <v>#REF!</v>
      </c>
      <c r="AY32" s="179" t="e">
        <f t="shared" si="23"/>
        <v>#REF!</v>
      </c>
      <c r="AZ32" s="179" t="e">
        <f t="shared" si="23"/>
        <v>#REF!</v>
      </c>
      <c r="BA32" s="179" t="e">
        <f t="shared" si="23"/>
        <v>#REF!</v>
      </c>
      <c r="BB32" s="179" t="e">
        <f t="shared" si="23"/>
        <v>#REF!</v>
      </c>
      <c r="BC32" s="179" t="e">
        <f t="shared" si="23"/>
        <v>#REF!</v>
      </c>
      <c r="BD32" s="179" t="e">
        <f t="shared" si="23"/>
        <v>#REF!</v>
      </c>
      <c r="BE32" s="179" t="e">
        <f t="shared" si="23"/>
        <v>#REF!</v>
      </c>
    </row>
    <row r="34" spans="25:34">
      <c r="Y34" s="300"/>
      <c r="Z34" s="300"/>
      <c r="AA34" s="300"/>
    </row>
    <row r="35" spans="25:34">
      <c r="Y35" s="300"/>
      <c r="Z35" s="302"/>
      <c r="AA35" s="300"/>
      <c r="AB35" s="14" t="s">
        <v>0</v>
      </c>
      <c r="AC35" s="14" t="s">
        <v>1</v>
      </c>
      <c r="AG35" s="300">
        <v>1213.2738464464576</v>
      </c>
      <c r="AH35" s="300" t="e">
        <f>+AG35-Y7</f>
        <v>#REF!</v>
      </c>
    </row>
    <row r="36" spans="25:34">
      <c r="Y36" s="300"/>
      <c r="Z36" s="302"/>
      <c r="AA36" s="300"/>
      <c r="AB36" s="14" t="s">
        <v>2</v>
      </c>
      <c r="AC36" s="14" t="s">
        <v>3</v>
      </c>
      <c r="AG36" s="300">
        <v>308.72641284006181</v>
      </c>
      <c r="AH36" s="300" t="e">
        <f t="shared" ref="AH36:AH48" si="24">+AG36-Y8</f>
        <v>#REF!</v>
      </c>
    </row>
    <row r="37" spans="25:34">
      <c r="Y37" s="300"/>
      <c r="Z37" s="302"/>
      <c r="AA37" s="300"/>
      <c r="AB37" s="14" t="s">
        <v>4</v>
      </c>
      <c r="AC37" s="14" t="s">
        <v>5</v>
      </c>
      <c r="AG37" s="300">
        <v>1256.2235023869041</v>
      </c>
      <c r="AH37" s="300" t="e">
        <f t="shared" si="24"/>
        <v>#REF!</v>
      </c>
    </row>
    <row r="38" spans="25:34">
      <c r="Y38" s="300"/>
      <c r="Z38" s="302"/>
      <c r="AA38" s="300"/>
      <c r="AB38" s="14" t="s">
        <v>6</v>
      </c>
      <c r="AC38" s="14" t="s">
        <v>7</v>
      </c>
      <c r="AG38" s="300">
        <v>3669.3739603115196</v>
      </c>
      <c r="AH38" s="300" t="e">
        <f t="shared" si="24"/>
        <v>#REF!</v>
      </c>
    </row>
    <row r="39" spans="25:34">
      <c r="Y39" s="300"/>
      <c r="Z39" s="302"/>
      <c r="AA39" s="300"/>
      <c r="AB39" s="14" t="s">
        <v>8</v>
      </c>
      <c r="AC39" s="14" t="s">
        <v>9</v>
      </c>
      <c r="AG39" s="300">
        <v>1052.7045163523717</v>
      </c>
      <c r="AH39" s="300" t="e">
        <f t="shared" si="24"/>
        <v>#REF!</v>
      </c>
    </row>
    <row r="40" spans="25:34">
      <c r="Y40" s="300"/>
      <c r="Z40" s="302"/>
      <c r="AA40" s="300"/>
      <c r="AB40" s="14" t="s">
        <v>10</v>
      </c>
      <c r="AC40" s="14" t="s">
        <v>11</v>
      </c>
      <c r="AG40" s="300">
        <v>11643.521070200086</v>
      </c>
      <c r="AH40" s="300" t="e">
        <f t="shared" si="24"/>
        <v>#REF!</v>
      </c>
    </row>
    <row r="41" spans="25:34">
      <c r="Y41" s="300"/>
      <c r="Z41" s="302"/>
      <c r="AA41" s="300"/>
      <c r="AB41" s="14" t="s">
        <v>12</v>
      </c>
      <c r="AC41" s="14" t="s">
        <v>13</v>
      </c>
      <c r="AG41" s="300">
        <v>11390.399604125989</v>
      </c>
      <c r="AH41" s="300" t="e">
        <f t="shared" si="24"/>
        <v>#REF!</v>
      </c>
    </row>
    <row r="42" spans="25:34">
      <c r="Y42" s="300"/>
      <c r="Z42" s="302"/>
      <c r="AA42" s="300"/>
      <c r="AB42" s="14" t="s">
        <v>14</v>
      </c>
      <c r="AC42" s="14" t="s">
        <v>15</v>
      </c>
      <c r="AG42" s="300">
        <v>2433.1267826351332</v>
      </c>
      <c r="AH42" s="300" t="e">
        <f t="shared" si="24"/>
        <v>#REF!</v>
      </c>
    </row>
    <row r="43" spans="25:34">
      <c r="Y43" s="300"/>
      <c r="Z43" s="302"/>
      <c r="AA43" s="300"/>
      <c r="AB43" s="14" t="s">
        <v>16</v>
      </c>
      <c r="AC43" s="14" t="s">
        <v>17</v>
      </c>
      <c r="AG43" s="300">
        <v>7258.3729481027731</v>
      </c>
      <c r="AH43" s="300" t="e">
        <f t="shared" si="24"/>
        <v>#REF!</v>
      </c>
    </row>
    <row r="44" spans="25:34">
      <c r="Y44" s="300"/>
      <c r="Z44" s="302"/>
      <c r="AA44" s="300"/>
      <c r="AB44" s="14" t="s">
        <v>18</v>
      </c>
      <c r="AC44" s="14" t="s">
        <v>19</v>
      </c>
      <c r="AG44" s="300">
        <v>3805.4217843534484</v>
      </c>
      <c r="AH44" s="300" t="e">
        <f t="shared" si="24"/>
        <v>#REF!</v>
      </c>
    </row>
    <row r="45" spans="25:34">
      <c r="Y45" s="300"/>
      <c r="Z45" s="302"/>
      <c r="AA45" s="300"/>
      <c r="AB45" s="14" t="s">
        <v>20</v>
      </c>
      <c r="AC45" s="14" t="s">
        <v>21</v>
      </c>
      <c r="AG45" s="300">
        <v>7749.7582759732741</v>
      </c>
      <c r="AH45" s="300" t="e">
        <f t="shared" si="24"/>
        <v>#REF!</v>
      </c>
    </row>
    <row r="46" spans="25:34">
      <c r="Y46" s="300"/>
      <c r="Z46" s="302"/>
      <c r="AA46" s="300"/>
      <c r="AB46" s="14" t="s">
        <v>22</v>
      </c>
      <c r="AC46" s="14" t="s">
        <v>23</v>
      </c>
      <c r="AG46" s="300">
        <v>558.76311068094333</v>
      </c>
      <c r="AH46" s="300" t="e">
        <f t="shared" si="24"/>
        <v>#REF!</v>
      </c>
    </row>
    <row r="47" spans="25:34">
      <c r="Y47" s="300"/>
      <c r="Z47" s="302"/>
      <c r="AA47" s="300"/>
      <c r="AB47" s="14" t="s">
        <v>24</v>
      </c>
      <c r="AC47" s="14" t="s">
        <v>25</v>
      </c>
      <c r="AG47" s="300">
        <v>592.87639912612508</v>
      </c>
      <c r="AH47" s="300" t="e">
        <f t="shared" si="24"/>
        <v>#REF!</v>
      </c>
    </row>
    <row r="48" spans="25:34">
      <c r="Y48" s="300"/>
      <c r="Z48" s="302"/>
      <c r="AA48" s="300"/>
      <c r="AB48" s="14" t="s">
        <v>26</v>
      </c>
      <c r="AC48" s="14" t="s">
        <v>27</v>
      </c>
      <c r="AG48" s="300">
        <v>761.99581563353479</v>
      </c>
      <c r="AH48" s="300" t="e">
        <f t="shared" si="24"/>
        <v>#REF!</v>
      </c>
    </row>
    <row r="49" spans="25:34">
      <c r="Y49" s="300"/>
      <c r="Z49" s="302"/>
      <c r="AA49" s="300"/>
      <c r="AC49" s="14" t="s">
        <v>28</v>
      </c>
      <c r="AG49" s="300">
        <v>53694.538029168623</v>
      </c>
      <c r="AH49" s="300"/>
    </row>
    <row r="50" spans="25:34">
      <c r="Y50" s="300"/>
      <c r="Z50" s="302"/>
      <c r="AA50" s="300"/>
      <c r="AC50" s="14" t="s">
        <v>29</v>
      </c>
      <c r="AG50" s="300">
        <v>4813.1824199981547</v>
      </c>
      <c r="AH50" s="300" t="e">
        <f>+Y22-AG50</f>
        <v>#REF!</v>
      </c>
    </row>
    <row r="51" spans="25:34">
      <c r="Y51" s="300"/>
      <c r="Z51" s="302"/>
      <c r="AA51" s="300"/>
      <c r="AB51" s="14" t="s">
        <v>32</v>
      </c>
      <c r="AC51" s="14" t="s">
        <v>30</v>
      </c>
      <c r="AG51" s="300">
        <v>237.93963825347646</v>
      </c>
      <c r="AH51" s="300" t="e">
        <f>+Y21-AG51:AG52</f>
        <v>#REF!</v>
      </c>
    </row>
    <row r="52" spans="25:34">
      <c r="Y52" s="300"/>
      <c r="Z52" s="302"/>
      <c r="AA52" s="300"/>
      <c r="AC52" s="14" t="s">
        <v>31</v>
      </c>
      <c r="AG52" s="300">
        <v>58745.660087420256</v>
      </c>
      <c r="AH52" s="300" t="e">
        <f>+Y23-AG52</f>
        <v>#REF!</v>
      </c>
    </row>
    <row r="53" spans="25:34">
      <c r="Y53" s="300"/>
      <c r="Z53" s="302"/>
      <c r="AA53" s="300"/>
      <c r="AB53" s="14" t="s">
        <v>33</v>
      </c>
      <c r="AC53" s="14" t="s">
        <v>200</v>
      </c>
      <c r="AG53" s="300">
        <v>2399.8446830020262</v>
      </c>
      <c r="AH53" s="300" t="e">
        <f t="shared" ref="AH53:AH54" si="25">+Y24-AG53</f>
        <v>#REF!</v>
      </c>
    </row>
    <row r="54" spans="25:34">
      <c r="Y54" s="300"/>
      <c r="Z54" s="302"/>
      <c r="AA54" s="300"/>
      <c r="AC54" s="14" t="s">
        <v>34</v>
      </c>
      <c r="AG54" s="300">
        <v>61145.504770422282</v>
      </c>
      <c r="AH54" s="300" t="e">
        <f t="shared" si="25"/>
        <v>#REF!</v>
      </c>
    </row>
    <row r="55" spans="25:34">
      <c r="Y55" s="300"/>
      <c r="Z55" s="300"/>
      <c r="AA55" s="300"/>
      <c r="AH55" s="300"/>
    </row>
    <row r="56" spans="25:34">
      <c r="Y56" s="300"/>
      <c r="Z56" s="300"/>
      <c r="AA56" s="300"/>
      <c r="AH56" s="300"/>
    </row>
  </sheetData>
  <mergeCells count="13">
    <mergeCell ref="N5:X5"/>
    <mergeCell ref="A1:M1"/>
    <mergeCell ref="A2:M2"/>
    <mergeCell ref="A3:M3"/>
    <mergeCell ref="A5:A6"/>
    <mergeCell ref="C5:M5"/>
    <mergeCell ref="CM5:CW5"/>
    <mergeCell ref="Y5:AI5"/>
    <mergeCell ref="AJ5:AT5"/>
    <mergeCell ref="AU5:BE5"/>
    <mergeCell ref="BF5:BP5"/>
    <mergeCell ref="BQ5:CA5"/>
    <mergeCell ref="CB5:CL5"/>
  </mergeCells>
  <printOptions horizontalCentered="1"/>
  <pageMargins left="0.39370078740157483" right="0.39370078740157483" top="0.98425196850393704" bottom="0.98425196850393704" header="0.31496062992125984" footer="0.31496062992125984"/>
  <pageSetup scale="4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theme="6" tint="0.79998168889431442"/>
  </sheetPr>
  <dimension ref="A1:I38"/>
  <sheetViews>
    <sheetView zoomScale="80" zoomScaleNormal="80" zoomScaleSheetLayoutView="53" workbookViewId="0">
      <selection sqref="A1:G1"/>
    </sheetView>
  </sheetViews>
  <sheetFormatPr baseColWidth="10" defaultColWidth="11.5703125" defaultRowHeight="12.75"/>
  <cols>
    <col min="1" max="1" width="15.5703125" style="24" customWidth="1"/>
    <col min="2" max="2" width="68.85546875" style="24" customWidth="1"/>
    <col min="3" max="6" width="13.7109375" style="23" customWidth="1"/>
    <col min="7" max="7" width="12.7109375" style="23" customWidth="1"/>
    <col min="8" max="8" width="11.5703125" style="23"/>
    <col min="9" max="9" width="11.5703125" style="440"/>
    <col min="10" max="251" width="11.5703125" style="23"/>
    <col min="252" max="252" width="15.5703125" style="23" customWidth="1"/>
    <col min="253" max="253" width="68.85546875" style="23" customWidth="1"/>
    <col min="254" max="257" width="13.7109375" style="23" customWidth="1"/>
    <col min="258" max="258" width="12.7109375" style="23" customWidth="1"/>
    <col min="259" max="507" width="11.5703125" style="23"/>
    <col min="508" max="508" width="15.5703125" style="23" customWidth="1"/>
    <col min="509" max="509" width="68.85546875" style="23" customWidth="1"/>
    <col min="510" max="513" width="13.7109375" style="23" customWidth="1"/>
    <col min="514" max="514" width="12.7109375" style="23" customWidth="1"/>
    <col min="515" max="763" width="11.5703125" style="23"/>
    <col min="764" max="764" width="15.5703125" style="23" customWidth="1"/>
    <col min="765" max="765" width="68.85546875" style="23" customWidth="1"/>
    <col min="766" max="769" width="13.7109375" style="23" customWidth="1"/>
    <col min="770" max="770" width="12.7109375" style="23" customWidth="1"/>
    <col min="771" max="1019" width="11.5703125" style="23"/>
    <col min="1020" max="1020" width="15.5703125" style="23" customWidth="1"/>
    <col min="1021" max="1021" width="68.85546875" style="23" customWidth="1"/>
    <col min="1022" max="1025" width="13.7109375" style="23" customWidth="1"/>
    <col min="1026" max="1026" width="12.7109375" style="23" customWidth="1"/>
    <col min="1027" max="1275" width="11.5703125" style="23"/>
    <col min="1276" max="1276" width="15.5703125" style="23" customWidth="1"/>
    <col min="1277" max="1277" width="68.85546875" style="23" customWidth="1"/>
    <col min="1278" max="1281" width="13.7109375" style="23" customWidth="1"/>
    <col min="1282" max="1282" width="12.7109375" style="23" customWidth="1"/>
    <col min="1283" max="1531" width="11.5703125" style="23"/>
    <col min="1532" max="1532" width="15.5703125" style="23" customWidth="1"/>
    <col min="1533" max="1533" width="68.85546875" style="23" customWidth="1"/>
    <col min="1534" max="1537" width="13.7109375" style="23" customWidth="1"/>
    <col min="1538" max="1538" width="12.7109375" style="23" customWidth="1"/>
    <col min="1539" max="1787" width="11.5703125" style="23"/>
    <col min="1788" max="1788" width="15.5703125" style="23" customWidth="1"/>
    <col min="1789" max="1789" width="68.85546875" style="23" customWidth="1"/>
    <col min="1790" max="1793" width="13.7109375" style="23" customWidth="1"/>
    <col min="1794" max="1794" width="12.7109375" style="23" customWidth="1"/>
    <col min="1795" max="2043" width="11.5703125" style="23"/>
    <col min="2044" max="2044" width="15.5703125" style="23" customWidth="1"/>
    <col min="2045" max="2045" width="68.85546875" style="23" customWidth="1"/>
    <col min="2046" max="2049" width="13.7109375" style="23" customWidth="1"/>
    <col min="2050" max="2050" width="12.7109375" style="23" customWidth="1"/>
    <col min="2051" max="2299" width="11.5703125" style="23"/>
    <col min="2300" max="2300" width="15.5703125" style="23" customWidth="1"/>
    <col min="2301" max="2301" width="68.85546875" style="23" customWidth="1"/>
    <col min="2302" max="2305" width="13.7109375" style="23" customWidth="1"/>
    <col min="2306" max="2306" width="12.7109375" style="23" customWidth="1"/>
    <col min="2307" max="2555" width="11.5703125" style="23"/>
    <col min="2556" max="2556" width="15.5703125" style="23" customWidth="1"/>
    <col min="2557" max="2557" width="68.85546875" style="23" customWidth="1"/>
    <col min="2558" max="2561" width="13.7109375" style="23" customWidth="1"/>
    <col min="2562" max="2562" width="12.7109375" style="23" customWidth="1"/>
    <col min="2563" max="2811" width="11.5703125" style="23"/>
    <col min="2812" max="2812" width="15.5703125" style="23" customWidth="1"/>
    <col min="2813" max="2813" width="68.85546875" style="23" customWidth="1"/>
    <col min="2814" max="2817" width="13.7109375" style="23" customWidth="1"/>
    <col min="2818" max="2818" width="12.7109375" style="23" customWidth="1"/>
    <col min="2819" max="3067" width="11.5703125" style="23"/>
    <col min="3068" max="3068" width="15.5703125" style="23" customWidth="1"/>
    <col min="3069" max="3069" width="68.85546875" style="23" customWidth="1"/>
    <col min="3070" max="3073" width="13.7109375" style="23" customWidth="1"/>
    <col min="3074" max="3074" width="12.7109375" style="23" customWidth="1"/>
    <col min="3075" max="3323" width="11.5703125" style="23"/>
    <col min="3324" max="3324" width="15.5703125" style="23" customWidth="1"/>
    <col min="3325" max="3325" width="68.85546875" style="23" customWidth="1"/>
    <col min="3326" max="3329" width="13.7109375" style="23" customWidth="1"/>
    <col min="3330" max="3330" width="12.7109375" style="23" customWidth="1"/>
    <col min="3331" max="3579" width="11.5703125" style="23"/>
    <col min="3580" max="3580" width="15.5703125" style="23" customWidth="1"/>
    <col min="3581" max="3581" width="68.85546875" style="23" customWidth="1"/>
    <col min="3582" max="3585" width="13.7109375" style="23" customWidth="1"/>
    <col min="3586" max="3586" width="12.7109375" style="23" customWidth="1"/>
    <col min="3587" max="3835" width="11.5703125" style="23"/>
    <col min="3836" max="3836" width="15.5703125" style="23" customWidth="1"/>
    <col min="3837" max="3837" width="68.85546875" style="23" customWidth="1"/>
    <col min="3838" max="3841" width="13.7109375" style="23" customWidth="1"/>
    <col min="3842" max="3842" width="12.7109375" style="23" customWidth="1"/>
    <col min="3843" max="4091" width="11.5703125" style="23"/>
    <col min="4092" max="4092" width="15.5703125" style="23" customWidth="1"/>
    <col min="4093" max="4093" width="68.85546875" style="23" customWidth="1"/>
    <col min="4094" max="4097" width="13.7109375" style="23" customWidth="1"/>
    <col min="4098" max="4098" width="12.7109375" style="23" customWidth="1"/>
    <col min="4099" max="4347" width="11.5703125" style="23"/>
    <col min="4348" max="4348" width="15.5703125" style="23" customWidth="1"/>
    <col min="4349" max="4349" width="68.85546875" style="23" customWidth="1"/>
    <col min="4350" max="4353" width="13.7109375" style="23" customWidth="1"/>
    <col min="4354" max="4354" width="12.7109375" style="23" customWidth="1"/>
    <col min="4355" max="4603" width="11.5703125" style="23"/>
    <col min="4604" max="4604" width="15.5703125" style="23" customWidth="1"/>
    <col min="4605" max="4605" width="68.85546875" style="23" customWidth="1"/>
    <col min="4606" max="4609" width="13.7109375" style="23" customWidth="1"/>
    <col min="4610" max="4610" width="12.7109375" style="23" customWidth="1"/>
    <col min="4611" max="4859" width="11.5703125" style="23"/>
    <col min="4860" max="4860" width="15.5703125" style="23" customWidth="1"/>
    <col min="4861" max="4861" width="68.85546875" style="23" customWidth="1"/>
    <col min="4862" max="4865" width="13.7109375" style="23" customWidth="1"/>
    <col min="4866" max="4866" width="12.7109375" style="23" customWidth="1"/>
    <col min="4867" max="5115" width="11.5703125" style="23"/>
    <col min="5116" max="5116" width="15.5703125" style="23" customWidth="1"/>
    <col min="5117" max="5117" width="68.85546875" style="23" customWidth="1"/>
    <col min="5118" max="5121" width="13.7109375" style="23" customWidth="1"/>
    <col min="5122" max="5122" width="12.7109375" style="23" customWidth="1"/>
    <col min="5123" max="5371" width="11.5703125" style="23"/>
    <col min="5372" max="5372" width="15.5703125" style="23" customWidth="1"/>
    <col min="5373" max="5373" width="68.85546875" style="23" customWidth="1"/>
    <col min="5374" max="5377" width="13.7109375" style="23" customWidth="1"/>
    <col min="5378" max="5378" width="12.7109375" style="23" customWidth="1"/>
    <col min="5379" max="5627" width="11.5703125" style="23"/>
    <col min="5628" max="5628" width="15.5703125" style="23" customWidth="1"/>
    <col min="5629" max="5629" width="68.85546875" style="23" customWidth="1"/>
    <col min="5630" max="5633" width="13.7109375" style="23" customWidth="1"/>
    <col min="5634" max="5634" width="12.7109375" style="23" customWidth="1"/>
    <col min="5635" max="5883" width="11.5703125" style="23"/>
    <col min="5884" max="5884" width="15.5703125" style="23" customWidth="1"/>
    <col min="5885" max="5885" width="68.85546875" style="23" customWidth="1"/>
    <col min="5886" max="5889" width="13.7109375" style="23" customWidth="1"/>
    <col min="5890" max="5890" width="12.7109375" style="23" customWidth="1"/>
    <col min="5891" max="6139" width="11.5703125" style="23"/>
    <col min="6140" max="6140" width="15.5703125" style="23" customWidth="1"/>
    <col min="6141" max="6141" width="68.85546875" style="23" customWidth="1"/>
    <col min="6142" max="6145" width="13.7109375" style="23" customWidth="1"/>
    <col min="6146" max="6146" width="12.7109375" style="23" customWidth="1"/>
    <col min="6147" max="6395" width="11.5703125" style="23"/>
    <col min="6396" max="6396" width="15.5703125" style="23" customWidth="1"/>
    <col min="6397" max="6397" width="68.85546875" style="23" customWidth="1"/>
    <col min="6398" max="6401" width="13.7109375" style="23" customWidth="1"/>
    <col min="6402" max="6402" width="12.7109375" style="23" customWidth="1"/>
    <col min="6403" max="6651" width="11.5703125" style="23"/>
    <col min="6652" max="6652" width="15.5703125" style="23" customWidth="1"/>
    <col min="6653" max="6653" width="68.85546875" style="23" customWidth="1"/>
    <col min="6654" max="6657" width="13.7109375" style="23" customWidth="1"/>
    <col min="6658" max="6658" width="12.7109375" style="23" customWidth="1"/>
    <col min="6659" max="6907" width="11.5703125" style="23"/>
    <col min="6908" max="6908" width="15.5703125" style="23" customWidth="1"/>
    <col min="6909" max="6909" width="68.85546875" style="23" customWidth="1"/>
    <col min="6910" max="6913" width="13.7109375" style="23" customWidth="1"/>
    <col min="6914" max="6914" width="12.7109375" style="23" customWidth="1"/>
    <col min="6915" max="7163" width="11.5703125" style="23"/>
    <col min="7164" max="7164" width="15.5703125" style="23" customWidth="1"/>
    <col min="7165" max="7165" width="68.85546875" style="23" customWidth="1"/>
    <col min="7166" max="7169" width="13.7109375" style="23" customWidth="1"/>
    <col min="7170" max="7170" width="12.7109375" style="23" customWidth="1"/>
    <col min="7171" max="7419" width="11.5703125" style="23"/>
    <col min="7420" max="7420" width="15.5703125" style="23" customWidth="1"/>
    <col min="7421" max="7421" width="68.85546875" style="23" customWidth="1"/>
    <col min="7422" max="7425" width="13.7109375" style="23" customWidth="1"/>
    <col min="7426" max="7426" width="12.7109375" style="23" customWidth="1"/>
    <col min="7427" max="7675" width="11.5703125" style="23"/>
    <col min="7676" max="7676" width="15.5703125" style="23" customWidth="1"/>
    <col min="7677" max="7677" width="68.85546875" style="23" customWidth="1"/>
    <col min="7678" max="7681" width="13.7109375" style="23" customWidth="1"/>
    <col min="7682" max="7682" width="12.7109375" style="23" customWidth="1"/>
    <col min="7683" max="7931" width="11.5703125" style="23"/>
    <col min="7932" max="7932" width="15.5703125" style="23" customWidth="1"/>
    <col min="7933" max="7933" width="68.85546875" style="23" customWidth="1"/>
    <col min="7934" max="7937" width="13.7109375" style="23" customWidth="1"/>
    <col min="7938" max="7938" width="12.7109375" style="23" customWidth="1"/>
    <col min="7939" max="8187" width="11.5703125" style="23"/>
    <col min="8188" max="8188" width="15.5703125" style="23" customWidth="1"/>
    <col min="8189" max="8189" width="68.85546875" style="23" customWidth="1"/>
    <col min="8190" max="8193" width="13.7109375" style="23" customWidth="1"/>
    <col min="8194" max="8194" width="12.7109375" style="23" customWidth="1"/>
    <col min="8195" max="8443" width="11.5703125" style="23"/>
    <col min="8444" max="8444" width="15.5703125" style="23" customWidth="1"/>
    <col min="8445" max="8445" width="68.85546875" style="23" customWidth="1"/>
    <col min="8446" max="8449" width="13.7109375" style="23" customWidth="1"/>
    <col min="8450" max="8450" width="12.7109375" style="23" customWidth="1"/>
    <col min="8451" max="8699" width="11.5703125" style="23"/>
    <col min="8700" max="8700" width="15.5703125" style="23" customWidth="1"/>
    <col min="8701" max="8701" width="68.85546875" style="23" customWidth="1"/>
    <col min="8702" max="8705" width="13.7109375" style="23" customWidth="1"/>
    <col min="8706" max="8706" width="12.7109375" style="23" customWidth="1"/>
    <col min="8707" max="8955" width="11.5703125" style="23"/>
    <col min="8956" max="8956" width="15.5703125" style="23" customWidth="1"/>
    <col min="8957" max="8957" width="68.85546875" style="23" customWidth="1"/>
    <col min="8958" max="8961" width="13.7109375" style="23" customWidth="1"/>
    <col min="8962" max="8962" width="12.7109375" style="23" customWidth="1"/>
    <col min="8963" max="9211" width="11.5703125" style="23"/>
    <col min="9212" max="9212" width="15.5703125" style="23" customWidth="1"/>
    <col min="9213" max="9213" width="68.85546875" style="23" customWidth="1"/>
    <col min="9214" max="9217" width="13.7109375" style="23" customWidth="1"/>
    <col min="9218" max="9218" width="12.7109375" style="23" customWidth="1"/>
    <col min="9219" max="9467" width="11.5703125" style="23"/>
    <col min="9468" max="9468" width="15.5703125" style="23" customWidth="1"/>
    <col min="9469" max="9469" width="68.85546875" style="23" customWidth="1"/>
    <col min="9470" max="9473" width="13.7109375" style="23" customWidth="1"/>
    <col min="9474" max="9474" width="12.7109375" style="23" customWidth="1"/>
    <col min="9475" max="9723" width="11.5703125" style="23"/>
    <col min="9724" max="9724" width="15.5703125" style="23" customWidth="1"/>
    <col min="9725" max="9725" width="68.85546875" style="23" customWidth="1"/>
    <col min="9726" max="9729" width="13.7109375" style="23" customWidth="1"/>
    <col min="9730" max="9730" width="12.7109375" style="23" customWidth="1"/>
    <col min="9731" max="9979" width="11.5703125" style="23"/>
    <col min="9980" max="9980" width="15.5703125" style="23" customWidth="1"/>
    <col min="9981" max="9981" width="68.85546875" style="23" customWidth="1"/>
    <col min="9982" max="9985" width="13.7109375" style="23" customWidth="1"/>
    <col min="9986" max="9986" width="12.7109375" style="23" customWidth="1"/>
    <col min="9987" max="10235" width="11.5703125" style="23"/>
    <col min="10236" max="10236" width="15.5703125" style="23" customWidth="1"/>
    <col min="10237" max="10237" width="68.85546875" style="23" customWidth="1"/>
    <col min="10238" max="10241" width="13.7109375" style="23" customWidth="1"/>
    <col min="10242" max="10242" width="12.7109375" style="23" customWidth="1"/>
    <col min="10243" max="10491" width="11.5703125" style="23"/>
    <col min="10492" max="10492" width="15.5703125" style="23" customWidth="1"/>
    <col min="10493" max="10493" width="68.85546875" style="23" customWidth="1"/>
    <col min="10494" max="10497" width="13.7109375" style="23" customWidth="1"/>
    <col min="10498" max="10498" width="12.7109375" style="23" customWidth="1"/>
    <col min="10499" max="10747" width="11.5703125" style="23"/>
    <col min="10748" max="10748" width="15.5703125" style="23" customWidth="1"/>
    <col min="10749" max="10749" width="68.85546875" style="23" customWidth="1"/>
    <col min="10750" max="10753" width="13.7109375" style="23" customWidth="1"/>
    <col min="10754" max="10754" width="12.7109375" style="23" customWidth="1"/>
    <col min="10755" max="11003" width="11.5703125" style="23"/>
    <col min="11004" max="11004" width="15.5703125" style="23" customWidth="1"/>
    <col min="11005" max="11005" width="68.85546875" style="23" customWidth="1"/>
    <col min="11006" max="11009" width="13.7109375" style="23" customWidth="1"/>
    <col min="11010" max="11010" width="12.7109375" style="23" customWidth="1"/>
    <col min="11011" max="11259" width="11.5703125" style="23"/>
    <col min="11260" max="11260" width="15.5703125" style="23" customWidth="1"/>
    <col min="11261" max="11261" width="68.85546875" style="23" customWidth="1"/>
    <col min="11262" max="11265" width="13.7109375" style="23" customWidth="1"/>
    <col min="11266" max="11266" width="12.7109375" style="23" customWidth="1"/>
    <col min="11267" max="11515" width="11.5703125" style="23"/>
    <col min="11516" max="11516" width="15.5703125" style="23" customWidth="1"/>
    <col min="11517" max="11517" width="68.85546875" style="23" customWidth="1"/>
    <col min="11518" max="11521" width="13.7109375" style="23" customWidth="1"/>
    <col min="11522" max="11522" width="12.7109375" style="23" customWidth="1"/>
    <col min="11523" max="11771" width="11.5703125" style="23"/>
    <col min="11772" max="11772" width="15.5703125" style="23" customWidth="1"/>
    <col min="11773" max="11773" width="68.85546875" style="23" customWidth="1"/>
    <col min="11774" max="11777" width="13.7109375" style="23" customWidth="1"/>
    <col min="11778" max="11778" width="12.7109375" style="23" customWidth="1"/>
    <col min="11779" max="12027" width="11.5703125" style="23"/>
    <col min="12028" max="12028" width="15.5703125" style="23" customWidth="1"/>
    <col min="12029" max="12029" width="68.85546875" style="23" customWidth="1"/>
    <col min="12030" max="12033" width="13.7109375" style="23" customWidth="1"/>
    <col min="12034" max="12034" width="12.7109375" style="23" customWidth="1"/>
    <col min="12035" max="12283" width="11.5703125" style="23"/>
    <col min="12284" max="12284" width="15.5703125" style="23" customWidth="1"/>
    <col min="12285" max="12285" width="68.85546875" style="23" customWidth="1"/>
    <col min="12286" max="12289" width="13.7109375" style="23" customWidth="1"/>
    <col min="12290" max="12290" width="12.7109375" style="23" customWidth="1"/>
    <col min="12291" max="12539" width="11.5703125" style="23"/>
    <col min="12540" max="12540" width="15.5703125" style="23" customWidth="1"/>
    <col min="12541" max="12541" width="68.85546875" style="23" customWidth="1"/>
    <col min="12542" max="12545" width="13.7109375" style="23" customWidth="1"/>
    <col min="12546" max="12546" width="12.7109375" style="23" customWidth="1"/>
    <col min="12547" max="12795" width="11.5703125" style="23"/>
    <col min="12796" max="12796" width="15.5703125" style="23" customWidth="1"/>
    <col min="12797" max="12797" width="68.85546875" style="23" customWidth="1"/>
    <col min="12798" max="12801" width="13.7109375" style="23" customWidth="1"/>
    <col min="12802" max="12802" width="12.7109375" style="23" customWidth="1"/>
    <col min="12803" max="13051" width="11.5703125" style="23"/>
    <col min="13052" max="13052" width="15.5703125" style="23" customWidth="1"/>
    <col min="13053" max="13053" width="68.85546875" style="23" customWidth="1"/>
    <col min="13054" max="13057" width="13.7109375" style="23" customWidth="1"/>
    <col min="13058" max="13058" width="12.7109375" style="23" customWidth="1"/>
    <col min="13059" max="13307" width="11.5703125" style="23"/>
    <col min="13308" max="13308" width="15.5703125" style="23" customWidth="1"/>
    <col min="13309" max="13309" width="68.85546875" style="23" customWidth="1"/>
    <col min="13310" max="13313" width="13.7109375" style="23" customWidth="1"/>
    <col min="13314" max="13314" width="12.7109375" style="23" customWidth="1"/>
    <col min="13315" max="13563" width="11.5703125" style="23"/>
    <col min="13564" max="13564" width="15.5703125" style="23" customWidth="1"/>
    <col min="13565" max="13565" width="68.85546875" style="23" customWidth="1"/>
    <col min="13566" max="13569" width="13.7109375" style="23" customWidth="1"/>
    <col min="13570" max="13570" width="12.7109375" style="23" customWidth="1"/>
    <col min="13571" max="13819" width="11.5703125" style="23"/>
    <col min="13820" max="13820" width="15.5703125" style="23" customWidth="1"/>
    <col min="13821" max="13821" width="68.85546875" style="23" customWidth="1"/>
    <col min="13822" max="13825" width="13.7109375" style="23" customWidth="1"/>
    <col min="13826" max="13826" width="12.7109375" style="23" customWidth="1"/>
    <col min="13827" max="14075" width="11.5703125" style="23"/>
    <col min="14076" max="14076" width="15.5703125" style="23" customWidth="1"/>
    <col min="14077" max="14077" width="68.85546875" style="23" customWidth="1"/>
    <col min="14078" max="14081" width="13.7109375" style="23" customWidth="1"/>
    <col min="14082" max="14082" width="12.7109375" style="23" customWidth="1"/>
    <col min="14083" max="14331" width="11.5703125" style="23"/>
    <col min="14332" max="14332" width="15.5703125" style="23" customWidth="1"/>
    <col min="14333" max="14333" width="68.85546875" style="23" customWidth="1"/>
    <col min="14334" max="14337" width="13.7109375" style="23" customWidth="1"/>
    <col min="14338" max="14338" width="12.7109375" style="23" customWidth="1"/>
    <col min="14339" max="14587" width="11.5703125" style="23"/>
    <col min="14588" max="14588" width="15.5703125" style="23" customWidth="1"/>
    <col min="14589" max="14589" width="68.85546875" style="23" customWidth="1"/>
    <col min="14590" max="14593" width="13.7109375" style="23" customWidth="1"/>
    <col min="14594" max="14594" width="12.7109375" style="23" customWidth="1"/>
    <col min="14595" max="14843" width="11.5703125" style="23"/>
    <col min="14844" max="14844" width="15.5703125" style="23" customWidth="1"/>
    <col min="14845" max="14845" width="68.85546875" style="23" customWidth="1"/>
    <col min="14846" max="14849" width="13.7109375" style="23" customWidth="1"/>
    <col min="14850" max="14850" width="12.7109375" style="23" customWidth="1"/>
    <col min="14851" max="15099" width="11.5703125" style="23"/>
    <col min="15100" max="15100" width="15.5703125" style="23" customWidth="1"/>
    <col min="15101" max="15101" width="68.85546875" style="23" customWidth="1"/>
    <col min="15102" max="15105" width="13.7109375" style="23" customWidth="1"/>
    <col min="15106" max="15106" width="12.7109375" style="23" customWidth="1"/>
    <col min="15107" max="15355" width="11.5703125" style="23"/>
    <col min="15356" max="15356" width="15.5703125" style="23" customWidth="1"/>
    <col min="15357" max="15357" width="68.85546875" style="23" customWidth="1"/>
    <col min="15358" max="15361" width="13.7109375" style="23" customWidth="1"/>
    <col min="15362" max="15362" width="12.7109375" style="23" customWidth="1"/>
    <col min="15363" max="15611" width="11.5703125" style="23"/>
    <col min="15612" max="15612" width="15.5703125" style="23" customWidth="1"/>
    <col min="15613" max="15613" width="68.85546875" style="23" customWidth="1"/>
    <col min="15614" max="15617" width="13.7109375" style="23" customWidth="1"/>
    <col min="15618" max="15618" width="12.7109375" style="23" customWidth="1"/>
    <col min="15619" max="15867" width="11.5703125" style="23"/>
    <col min="15868" max="15868" width="15.5703125" style="23" customWidth="1"/>
    <col min="15869" max="15869" width="68.85546875" style="23" customWidth="1"/>
    <col min="15870" max="15873" width="13.7109375" style="23" customWidth="1"/>
    <col min="15874" max="15874" width="12.7109375" style="23" customWidth="1"/>
    <col min="15875" max="16123" width="11.5703125" style="23"/>
    <col min="16124" max="16124" width="15.5703125" style="23" customWidth="1"/>
    <col min="16125" max="16125" width="68.85546875" style="23" customWidth="1"/>
    <col min="16126" max="16129" width="13.7109375" style="23" customWidth="1"/>
    <col min="16130" max="16130" width="12.7109375" style="23" customWidth="1"/>
    <col min="16131" max="16384" width="11.5703125" style="23"/>
  </cols>
  <sheetData>
    <row r="1" spans="1:9">
      <c r="A1" s="563" t="s">
        <v>35</v>
      </c>
      <c r="B1" s="563"/>
      <c r="C1" s="563"/>
      <c r="D1" s="563"/>
      <c r="E1" s="563"/>
      <c r="F1" s="563"/>
      <c r="G1" s="563"/>
    </row>
    <row r="2" spans="1:9">
      <c r="A2" s="564" t="s">
        <v>36</v>
      </c>
      <c r="B2" s="564"/>
      <c r="C2" s="564"/>
      <c r="D2" s="564"/>
      <c r="E2" s="564"/>
      <c r="F2" s="564"/>
      <c r="G2" s="564"/>
    </row>
    <row r="3" spans="1:9">
      <c r="A3" s="563" t="s">
        <v>37</v>
      </c>
      <c r="B3" s="563"/>
      <c r="C3" s="563"/>
      <c r="D3" s="563"/>
      <c r="E3" s="563"/>
      <c r="F3" s="563"/>
      <c r="G3" s="563"/>
    </row>
    <row r="4" spans="1:9" ht="53.25" customHeight="1">
      <c r="A4" s="582" t="s">
        <v>277</v>
      </c>
      <c r="B4" s="582"/>
      <c r="C4" s="582"/>
      <c r="D4" s="582"/>
      <c r="E4" s="582"/>
      <c r="F4" s="582"/>
      <c r="G4" s="582"/>
    </row>
    <row r="5" spans="1:9" ht="32.1" customHeight="1">
      <c r="A5" s="555" t="s">
        <v>106</v>
      </c>
      <c r="B5" s="83" t="s">
        <v>107</v>
      </c>
      <c r="C5" s="40" t="s">
        <v>108</v>
      </c>
      <c r="D5" s="42"/>
      <c r="E5" s="42"/>
      <c r="F5" s="42"/>
      <c r="G5" s="84" t="s">
        <v>109</v>
      </c>
    </row>
    <row r="6" spans="1:9" ht="32.1" customHeight="1">
      <c r="A6" s="556"/>
      <c r="B6" s="45"/>
      <c r="C6" s="7">
        <v>2018</v>
      </c>
      <c r="D6" s="541" t="s">
        <v>207</v>
      </c>
      <c r="E6" s="541" t="s">
        <v>206</v>
      </c>
      <c r="F6" s="541" t="s">
        <v>214</v>
      </c>
      <c r="G6" s="47" t="s">
        <v>110</v>
      </c>
    </row>
    <row r="7" spans="1:9" s="60" customFormat="1" ht="32.25" customHeight="1">
      <c r="A7" s="85" t="s">
        <v>0</v>
      </c>
      <c r="B7" s="86" t="s">
        <v>111</v>
      </c>
      <c r="C7" s="87">
        <v>10.153007446692767</v>
      </c>
      <c r="D7" s="87">
        <v>9.6436614801982881</v>
      </c>
      <c r="E7" s="87">
        <v>11.895996285473762</v>
      </c>
      <c r="F7" s="87">
        <v>9.6436614801982881</v>
      </c>
      <c r="G7" s="88">
        <v>10.334081673140776</v>
      </c>
      <c r="H7" s="317"/>
      <c r="I7" s="317"/>
    </row>
    <row r="8" spans="1:9" s="60" customFormat="1" ht="32.25" customHeight="1">
      <c r="A8" s="85" t="s">
        <v>2</v>
      </c>
      <c r="B8" s="86" t="s">
        <v>3</v>
      </c>
      <c r="C8" s="87">
        <v>2.5581355927855709</v>
      </c>
      <c r="D8" s="87">
        <v>2.0275060280682888</v>
      </c>
      <c r="E8" s="87">
        <v>2.5395692481083678</v>
      </c>
      <c r="F8" s="87">
        <v>2.0275060280682888</v>
      </c>
      <c r="G8" s="88">
        <v>2.2881792242576289</v>
      </c>
      <c r="H8" s="317"/>
      <c r="I8" s="317"/>
    </row>
    <row r="9" spans="1:9" s="60" customFormat="1" ht="32.25" customHeight="1">
      <c r="A9" s="85" t="s">
        <v>4</v>
      </c>
      <c r="B9" s="86" t="s">
        <v>112</v>
      </c>
      <c r="C9" s="87">
        <v>2.6640673068292089</v>
      </c>
      <c r="D9" s="87">
        <v>2.6202692118653563</v>
      </c>
      <c r="E9" s="87">
        <v>1.8384945360140306</v>
      </c>
      <c r="F9" s="87">
        <v>2.6202692118653563</v>
      </c>
      <c r="G9" s="88">
        <v>2.4357750666434881</v>
      </c>
      <c r="H9" s="317"/>
      <c r="I9" s="317"/>
    </row>
    <row r="10" spans="1:9" s="60" customFormat="1" ht="32.25" customHeight="1">
      <c r="A10" s="85" t="s">
        <v>6</v>
      </c>
      <c r="B10" s="86" t="s">
        <v>7</v>
      </c>
      <c r="C10" s="87">
        <v>16.478179997400996</v>
      </c>
      <c r="D10" s="87">
        <v>16.995685216373698</v>
      </c>
      <c r="E10" s="87">
        <v>18.513083051105482</v>
      </c>
      <c r="F10" s="87">
        <v>16.995685216373698</v>
      </c>
      <c r="G10" s="88">
        <v>17.245658370313468</v>
      </c>
      <c r="H10" s="317"/>
      <c r="I10" s="317"/>
    </row>
    <row r="11" spans="1:9" s="60" customFormat="1" ht="32.25" customHeight="1">
      <c r="A11" s="85" t="s">
        <v>8</v>
      </c>
      <c r="B11" s="86" t="s">
        <v>9</v>
      </c>
      <c r="C11" s="87">
        <v>9.0152831288876794</v>
      </c>
      <c r="D11" s="87">
        <v>10.785749417410043</v>
      </c>
      <c r="E11" s="87">
        <v>10.751785567633213</v>
      </c>
      <c r="F11" s="87">
        <v>10.785749417410043</v>
      </c>
      <c r="G11" s="88">
        <v>10.334641882835244</v>
      </c>
      <c r="H11" s="317"/>
      <c r="I11" s="317"/>
    </row>
    <row r="12" spans="1:9" s="60" customFormat="1" ht="32.25" customHeight="1">
      <c r="A12" s="85" t="s">
        <v>10</v>
      </c>
      <c r="B12" s="86" t="s">
        <v>113</v>
      </c>
      <c r="C12" s="87">
        <v>7.7235416983788383</v>
      </c>
      <c r="D12" s="87">
        <v>9.2168491973442421</v>
      </c>
      <c r="E12" s="87">
        <v>7.3239872372396277</v>
      </c>
      <c r="F12" s="87">
        <v>9.2168491973442421</v>
      </c>
      <c r="G12" s="88">
        <v>8.3703068325767376</v>
      </c>
      <c r="H12" s="317"/>
      <c r="I12" s="317"/>
    </row>
    <row r="13" spans="1:9" ht="32.25" customHeight="1">
      <c r="A13" s="85" t="s">
        <v>12</v>
      </c>
      <c r="B13" s="89" t="s">
        <v>114</v>
      </c>
      <c r="C13" s="87">
        <v>2.6415506074629098</v>
      </c>
      <c r="D13" s="87">
        <v>2.5834137488941251</v>
      </c>
      <c r="E13" s="87">
        <v>2.2249571840339053</v>
      </c>
      <c r="F13" s="87">
        <v>2.5834137488941251</v>
      </c>
      <c r="G13" s="88">
        <v>2.5083338223212661</v>
      </c>
      <c r="H13" s="317"/>
      <c r="I13" s="317"/>
    </row>
    <row r="14" spans="1:9" ht="32.25" customHeight="1">
      <c r="A14" s="85" t="s">
        <v>14</v>
      </c>
      <c r="B14" s="86" t="s">
        <v>115</v>
      </c>
      <c r="C14" s="87">
        <v>7.7411346179207214</v>
      </c>
      <c r="D14" s="87">
        <v>7.634125590292097</v>
      </c>
      <c r="E14" s="87">
        <v>3.9829587020457544</v>
      </c>
      <c r="F14" s="87">
        <v>7.634125590292097</v>
      </c>
      <c r="G14" s="88">
        <v>6.7480861251376671</v>
      </c>
      <c r="H14" s="317"/>
      <c r="I14" s="317"/>
    </row>
    <row r="15" spans="1:9" ht="32.25" customHeight="1">
      <c r="A15" s="85" t="s">
        <v>16</v>
      </c>
      <c r="B15" s="86" t="s">
        <v>17</v>
      </c>
      <c r="C15" s="87">
        <v>10.134624741063829</v>
      </c>
      <c r="D15" s="87">
        <v>10.065249008415291</v>
      </c>
      <c r="E15" s="87">
        <v>10.506082631533509</v>
      </c>
      <c r="F15" s="87">
        <v>10.065249008415291</v>
      </c>
      <c r="G15" s="88">
        <v>10.19280134735698</v>
      </c>
      <c r="H15" s="317"/>
      <c r="I15" s="317"/>
    </row>
    <row r="16" spans="1:9" ht="32.25" customHeight="1">
      <c r="A16" s="85" t="s">
        <v>18</v>
      </c>
      <c r="B16" s="86" t="s">
        <v>116</v>
      </c>
      <c r="C16" s="87">
        <v>2.4684612046648104</v>
      </c>
      <c r="D16" s="87">
        <v>2.3507792405297936</v>
      </c>
      <c r="E16" s="87">
        <v>2.6636010280729585</v>
      </c>
      <c r="F16" s="87">
        <v>2.3507792405297936</v>
      </c>
      <c r="G16" s="88">
        <v>2.4584051784493388</v>
      </c>
      <c r="H16" s="317"/>
      <c r="I16" s="317"/>
    </row>
    <row r="17" spans="1:9" ht="32.25" customHeight="1">
      <c r="A17" s="90" t="s">
        <v>20</v>
      </c>
      <c r="B17" s="91" t="s">
        <v>117</v>
      </c>
      <c r="C17" s="87">
        <v>5.5272776403411523</v>
      </c>
      <c r="D17" s="87">
        <v>5.5499729242682472</v>
      </c>
      <c r="E17" s="87">
        <v>5.710505077341482</v>
      </c>
      <c r="F17" s="87">
        <v>5.5499729242682472</v>
      </c>
      <c r="G17" s="88">
        <v>5.5844321415547817</v>
      </c>
      <c r="H17" s="317"/>
      <c r="I17" s="317"/>
    </row>
    <row r="18" spans="1:9" ht="32.25" customHeight="1">
      <c r="A18" s="85" t="s">
        <v>22</v>
      </c>
      <c r="B18" s="92" t="s">
        <v>118</v>
      </c>
      <c r="C18" s="87">
        <v>0.25573279542613969</v>
      </c>
      <c r="D18" s="87">
        <v>0.25698443218279621</v>
      </c>
      <c r="E18" s="87">
        <v>0.23997318620531966</v>
      </c>
      <c r="F18" s="87">
        <v>0.25698443218279621</v>
      </c>
      <c r="G18" s="88">
        <v>0.25241871149926298</v>
      </c>
      <c r="H18" s="317"/>
      <c r="I18" s="317"/>
    </row>
    <row r="19" spans="1:9" ht="32.25" customHeight="1">
      <c r="A19" s="85" t="s">
        <v>24</v>
      </c>
      <c r="B19" s="86" t="s">
        <v>119</v>
      </c>
      <c r="C19" s="87">
        <v>3.5128878627487724E-2</v>
      </c>
      <c r="D19" s="87">
        <v>3.1853425632657147E-2</v>
      </c>
      <c r="E19" s="87">
        <v>3.9022585209526194E-2</v>
      </c>
      <c r="F19" s="87">
        <v>3.1853425632657147E-2</v>
      </c>
      <c r="G19" s="88">
        <v>3.4464578775582053E-2</v>
      </c>
      <c r="H19" s="317"/>
      <c r="I19" s="317"/>
    </row>
    <row r="20" spans="1:9" ht="32.25" customHeight="1">
      <c r="A20" s="85" t="s">
        <v>26</v>
      </c>
      <c r="B20" s="93" t="s">
        <v>120</v>
      </c>
      <c r="C20" s="87">
        <v>7.559642740850471E-2</v>
      </c>
      <c r="D20" s="87">
        <v>7.6452359582035417E-2</v>
      </c>
      <c r="E20" s="87">
        <v>5.289060334217701E-2</v>
      </c>
      <c r="F20" s="87">
        <v>7.6452359582035417E-2</v>
      </c>
      <c r="G20" s="88">
        <v>7.0347937478688144E-2</v>
      </c>
      <c r="H20" s="317"/>
      <c r="I20" s="317"/>
    </row>
    <row r="21" spans="1:9" ht="32.25" customHeight="1">
      <c r="A21" s="95" t="s">
        <v>32</v>
      </c>
      <c r="B21" s="96" t="s">
        <v>121</v>
      </c>
      <c r="C21" s="97">
        <v>1.3731588929370162</v>
      </c>
      <c r="D21" s="97">
        <v>1.3015643992700903</v>
      </c>
      <c r="E21" s="97">
        <v>1.2672739194373097</v>
      </c>
      <c r="F21" s="97">
        <v>1.3015643992700903</v>
      </c>
      <c r="G21" s="98">
        <v>1.3108904027286266</v>
      </c>
      <c r="H21" s="317"/>
      <c r="I21" s="317"/>
    </row>
    <row r="22" spans="1:9" ht="32.25" customHeight="1">
      <c r="A22" s="99"/>
      <c r="B22" s="96" t="s">
        <v>201</v>
      </c>
      <c r="C22" s="100">
        <v>14.613118936750643</v>
      </c>
      <c r="D22" s="100">
        <v>14.003812883785278</v>
      </c>
      <c r="E22" s="100">
        <v>18.828662646326531</v>
      </c>
      <c r="F22" s="100">
        <v>14.003812883785278</v>
      </c>
      <c r="G22" s="94">
        <v>15.362351837661933</v>
      </c>
      <c r="H22" s="317"/>
      <c r="I22" s="317"/>
    </row>
    <row r="23" spans="1:9" s="106" customFormat="1" ht="32.25" customHeight="1">
      <c r="A23" s="101"/>
      <c r="B23" s="102" t="s">
        <v>123</v>
      </c>
      <c r="C23" s="103">
        <v>87.999694549821385</v>
      </c>
      <c r="D23" s="104">
        <v>88.444264113054828</v>
      </c>
      <c r="E23" s="104">
        <v>90.095501834208974</v>
      </c>
      <c r="F23" s="520">
        <v>88.444264113054828</v>
      </c>
      <c r="G23" s="105">
        <v>88.745931152535007</v>
      </c>
      <c r="H23" s="317"/>
      <c r="I23" s="317"/>
    </row>
    <row r="24" spans="1:9" s="60" customFormat="1" ht="32.25" customHeight="1">
      <c r="A24" s="107" t="s">
        <v>63</v>
      </c>
      <c r="B24" s="86" t="s">
        <v>124</v>
      </c>
      <c r="C24" s="108">
        <v>12.837315137147376</v>
      </c>
      <c r="D24" s="108">
        <v>12.290426700715871</v>
      </c>
      <c r="E24" s="108">
        <v>10.165201998354624</v>
      </c>
      <c r="F24" s="521">
        <v>12.290426700715871</v>
      </c>
      <c r="G24" s="109">
        <v>11.895842634233436</v>
      </c>
      <c r="H24" s="317"/>
      <c r="I24" s="317"/>
    </row>
    <row r="25" spans="1:9" ht="32.25" customHeight="1">
      <c r="A25" s="110"/>
      <c r="B25" s="111" t="s">
        <v>125</v>
      </c>
      <c r="C25" s="112">
        <v>100</v>
      </c>
      <c r="D25" s="112">
        <v>100</v>
      </c>
      <c r="E25" s="112">
        <v>100</v>
      </c>
      <c r="F25" s="113">
        <v>100</v>
      </c>
      <c r="G25" s="113">
        <v>100</v>
      </c>
      <c r="H25" s="317"/>
      <c r="I25" s="317"/>
    </row>
    <row r="26" spans="1:9" ht="13.5" customHeight="1">
      <c r="A26" s="18"/>
      <c r="B26" s="114"/>
      <c r="C26" s="115"/>
      <c r="D26" s="115"/>
      <c r="E26" s="115"/>
      <c r="F26" s="115"/>
      <c r="G26" s="115"/>
      <c r="H26" s="317"/>
      <c r="I26" s="317"/>
    </row>
    <row r="27" spans="1:9" s="2" customFormat="1" ht="13.5" customHeight="1">
      <c r="A27" s="574" t="s">
        <v>53</v>
      </c>
      <c r="B27" s="574"/>
      <c r="C27" s="574"/>
      <c r="D27" s="574"/>
      <c r="E27" s="574"/>
      <c r="F27" s="574"/>
      <c r="G27" s="574"/>
      <c r="H27" s="5"/>
      <c r="I27" s="441"/>
    </row>
    <row r="28" spans="1:9" s="24" customFormat="1" ht="13.5" customHeight="1">
      <c r="A28" s="29" t="s">
        <v>126</v>
      </c>
      <c r="B28" s="30"/>
      <c r="C28" s="30"/>
      <c r="D28" s="30"/>
      <c r="E28" s="30"/>
      <c r="F28" s="30"/>
      <c r="G28" s="23"/>
      <c r="H28" s="23"/>
      <c r="I28" s="440"/>
    </row>
    <row r="29" spans="1:9" s="24" customFormat="1" ht="13.5" customHeight="1">
      <c r="A29" s="29" t="s">
        <v>127</v>
      </c>
      <c r="B29" s="30"/>
      <c r="C29" s="22"/>
      <c r="D29" s="22"/>
      <c r="E29" s="22"/>
      <c r="F29" s="469"/>
      <c r="G29" s="23"/>
      <c r="H29" s="23"/>
      <c r="I29" s="440"/>
    </row>
    <row r="30" spans="1:9" s="24" customFormat="1" ht="13.5" customHeight="1">
      <c r="A30" s="29" t="s">
        <v>128</v>
      </c>
      <c r="B30" s="30"/>
      <c r="C30" s="22"/>
      <c r="D30" s="22"/>
      <c r="E30" s="22"/>
      <c r="F30" s="469"/>
      <c r="G30" s="23"/>
      <c r="H30" s="23"/>
      <c r="I30" s="440"/>
    </row>
    <row r="31" spans="1:9" s="24" customFormat="1" ht="13.5" customHeight="1">
      <c r="A31" s="29" t="s">
        <v>129</v>
      </c>
      <c r="B31" s="29"/>
      <c r="C31" s="22"/>
      <c r="D31" s="22"/>
      <c r="E31" s="22"/>
      <c r="F31" s="469"/>
      <c r="G31" s="23"/>
      <c r="H31" s="23"/>
      <c r="I31" s="440"/>
    </row>
    <row r="32" spans="1:9" s="24" customFormat="1" ht="13.5" customHeight="1">
      <c r="A32" s="580" t="s">
        <v>130</v>
      </c>
      <c r="B32" s="580"/>
      <c r="C32" s="22"/>
      <c r="D32" s="22"/>
      <c r="E32" s="22"/>
      <c r="F32" s="469"/>
      <c r="G32" s="23"/>
      <c r="H32" s="23"/>
      <c r="I32" s="440"/>
    </row>
    <row r="33" spans="1:9" s="24" customFormat="1" ht="13.5" customHeight="1">
      <c r="A33" s="116" t="s">
        <v>306</v>
      </c>
      <c r="B33" s="20"/>
      <c r="C33" s="22"/>
      <c r="D33" s="22"/>
      <c r="E33" s="22"/>
      <c r="F33" s="469"/>
      <c r="G33" s="23"/>
      <c r="H33" s="23"/>
      <c r="I33" s="440"/>
    </row>
    <row r="34" spans="1:9" s="24" customFormat="1" ht="13.5" customHeight="1">
      <c r="A34" s="116" t="s">
        <v>131</v>
      </c>
      <c r="B34" s="20"/>
      <c r="C34" s="22"/>
      <c r="D34" s="22"/>
      <c r="E34" s="22"/>
      <c r="F34" s="469"/>
      <c r="G34" s="23"/>
      <c r="H34" s="23"/>
      <c r="I34" s="440"/>
    </row>
    <row r="35" spans="1:9" s="24" customFormat="1" ht="13.5" customHeight="1">
      <c r="A35" s="580" t="s">
        <v>132</v>
      </c>
      <c r="B35" s="580"/>
      <c r="C35" s="22"/>
      <c r="D35" s="22"/>
      <c r="E35" s="22"/>
      <c r="F35" s="469"/>
      <c r="G35" s="23"/>
      <c r="H35" s="23"/>
      <c r="I35" s="440"/>
    </row>
    <row r="36" spans="1:9" s="24" customFormat="1" ht="13.5" customHeight="1">
      <c r="A36" s="581" t="s">
        <v>133</v>
      </c>
      <c r="B36" s="581"/>
      <c r="C36" s="581"/>
      <c r="D36" s="22"/>
      <c r="E36" s="22"/>
      <c r="F36" s="469"/>
      <c r="G36" s="23"/>
      <c r="H36" s="23"/>
      <c r="I36" s="440"/>
    </row>
    <row r="37" spans="1:9" s="24" customFormat="1" ht="13.5" customHeight="1">
      <c r="A37" s="540" t="s">
        <v>134</v>
      </c>
      <c r="B37" s="539"/>
      <c r="C37" s="22"/>
      <c r="D37" s="22"/>
      <c r="E37" s="22"/>
      <c r="F37" s="469"/>
      <c r="G37" s="23"/>
      <c r="H37" s="23"/>
      <c r="I37" s="440"/>
    </row>
    <row r="38" spans="1:9" ht="13.5" customHeight="1">
      <c r="A38" s="23" t="s">
        <v>60</v>
      </c>
      <c r="B38" s="23"/>
    </row>
  </sheetData>
  <mergeCells count="9">
    <mergeCell ref="A27:G27"/>
    <mergeCell ref="A32:B32"/>
    <mergeCell ref="A35:B35"/>
    <mergeCell ref="A36:C36"/>
    <mergeCell ref="A1:G1"/>
    <mergeCell ref="A2:G2"/>
    <mergeCell ref="A3:G3"/>
    <mergeCell ref="A4:G4"/>
    <mergeCell ref="A5:A6"/>
  </mergeCells>
  <printOptions horizontalCentered="1"/>
  <pageMargins left="0.39370078740157483" right="0.39370078740157483" top="0.98425196850393704" bottom="0.98425196850393704" header="0.31496062992125984" footer="0.31496062992125984"/>
  <pageSetup scale="6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theme="6" tint="0.79998168889431442"/>
  </sheetPr>
  <dimension ref="A1:I37"/>
  <sheetViews>
    <sheetView zoomScale="80" zoomScaleNormal="80" zoomScaleSheetLayoutView="53" workbookViewId="0">
      <selection sqref="A1:G1"/>
    </sheetView>
  </sheetViews>
  <sheetFormatPr baseColWidth="10" defaultColWidth="11.5703125" defaultRowHeight="12.75"/>
  <cols>
    <col min="1" max="1" width="15.5703125" style="24" customWidth="1"/>
    <col min="2" max="2" width="64.140625" style="24" customWidth="1"/>
    <col min="3" max="7" width="12.7109375" style="23" customWidth="1"/>
    <col min="8" max="250" width="11.5703125" style="23"/>
    <col min="251" max="251" width="15.5703125" style="23" customWidth="1"/>
    <col min="252" max="252" width="64.140625" style="23" customWidth="1"/>
    <col min="253" max="257" width="12.7109375" style="23" customWidth="1"/>
    <col min="258" max="506" width="11.5703125" style="23"/>
    <col min="507" max="507" width="15.5703125" style="23" customWidth="1"/>
    <col min="508" max="508" width="64.140625" style="23" customWidth="1"/>
    <col min="509" max="513" width="12.7109375" style="23" customWidth="1"/>
    <col min="514" max="762" width="11.5703125" style="23"/>
    <col min="763" max="763" width="15.5703125" style="23" customWidth="1"/>
    <col min="764" max="764" width="64.140625" style="23" customWidth="1"/>
    <col min="765" max="769" width="12.7109375" style="23" customWidth="1"/>
    <col min="770" max="1018" width="11.5703125" style="23"/>
    <col min="1019" max="1019" width="15.5703125" style="23" customWidth="1"/>
    <col min="1020" max="1020" width="64.140625" style="23" customWidth="1"/>
    <col min="1021" max="1025" width="12.7109375" style="23" customWidth="1"/>
    <col min="1026" max="1274" width="11.5703125" style="23"/>
    <col min="1275" max="1275" width="15.5703125" style="23" customWidth="1"/>
    <col min="1276" max="1276" width="64.140625" style="23" customWidth="1"/>
    <col min="1277" max="1281" width="12.7109375" style="23" customWidth="1"/>
    <col min="1282" max="1530" width="11.5703125" style="23"/>
    <col min="1531" max="1531" width="15.5703125" style="23" customWidth="1"/>
    <col min="1532" max="1532" width="64.140625" style="23" customWidth="1"/>
    <col min="1533" max="1537" width="12.7109375" style="23" customWidth="1"/>
    <col min="1538" max="1786" width="11.5703125" style="23"/>
    <col min="1787" max="1787" width="15.5703125" style="23" customWidth="1"/>
    <col min="1788" max="1788" width="64.140625" style="23" customWidth="1"/>
    <col min="1789" max="1793" width="12.7109375" style="23" customWidth="1"/>
    <col min="1794" max="2042" width="11.5703125" style="23"/>
    <col min="2043" max="2043" width="15.5703125" style="23" customWidth="1"/>
    <col min="2044" max="2044" width="64.140625" style="23" customWidth="1"/>
    <col min="2045" max="2049" width="12.7109375" style="23" customWidth="1"/>
    <col min="2050" max="2298" width="11.5703125" style="23"/>
    <col min="2299" max="2299" width="15.5703125" style="23" customWidth="1"/>
    <col min="2300" max="2300" width="64.140625" style="23" customWidth="1"/>
    <col min="2301" max="2305" width="12.7109375" style="23" customWidth="1"/>
    <col min="2306" max="2554" width="11.5703125" style="23"/>
    <col min="2555" max="2555" width="15.5703125" style="23" customWidth="1"/>
    <col min="2556" max="2556" width="64.140625" style="23" customWidth="1"/>
    <col min="2557" max="2561" width="12.7109375" style="23" customWidth="1"/>
    <col min="2562" max="2810" width="11.5703125" style="23"/>
    <col min="2811" max="2811" width="15.5703125" style="23" customWidth="1"/>
    <col min="2812" max="2812" width="64.140625" style="23" customWidth="1"/>
    <col min="2813" max="2817" width="12.7109375" style="23" customWidth="1"/>
    <col min="2818" max="3066" width="11.5703125" style="23"/>
    <col min="3067" max="3067" width="15.5703125" style="23" customWidth="1"/>
    <col min="3068" max="3068" width="64.140625" style="23" customWidth="1"/>
    <col min="3069" max="3073" width="12.7109375" style="23" customWidth="1"/>
    <col min="3074" max="3322" width="11.5703125" style="23"/>
    <col min="3323" max="3323" width="15.5703125" style="23" customWidth="1"/>
    <col min="3324" max="3324" width="64.140625" style="23" customWidth="1"/>
    <col min="3325" max="3329" width="12.7109375" style="23" customWidth="1"/>
    <col min="3330" max="3578" width="11.5703125" style="23"/>
    <col min="3579" max="3579" width="15.5703125" style="23" customWidth="1"/>
    <col min="3580" max="3580" width="64.140625" style="23" customWidth="1"/>
    <col min="3581" max="3585" width="12.7109375" style="23" customWidth="1"/>
    <col min="3586" max="3834" width="11.5703125" style="23"/>
    <col min="3835" max="3835" width="15.5703125" style="23" customWidth="1"/>
    <col min="3836" max="3836" width="64.140625" style="23" customWidth="1"/>
    <col min="3837" max="3841" width="12.7109375" style="23" customWidth="1"/>
    <col min="3842" max="4090" width="11.5703125" style="23"/>
    <col min="4091" max="4091" width="15.5703125" style="23" customWidth="1"/>
    <col min="4092" max="4092" width="64.140625" style="23" customWidth="1"/>
    <col min="4093" max="4097" width="12.7109375" style="23" customWidth="1"/>
    <col min="4098" max="4346" width="11.5703125" style="23"/>
    <col min="4347" max="4347" width="15.5703125" style="23" customWidth="1"/>
    <col min="4348" max="4348" width="64.140625" style="23" customWidth="1"/>
    <col min="4349" max="4353" width="12.7109375" style="23" customWidth="1"/>
    <col min="4354" max="4602" width="11.5703125" style="23"/>
    <col min="4603" max="4603" width="15.5703125" style="23" customWidth="1"/>
    <col min="4604" max="4604" width="64.140625" style="23" customWidth="1"/>
    <col min="4605" max="4609" width="12.7109375" style="23" customWidth="1"/>
    <col min="4610" max="4858" width="11.5703125" style="23"/>
    <col min="4859" max="4859" width="15.5703125" style="23" customWidth="1"/>
    <col min="4860" max="4860" width="64.140625" style="23" customWidth="1"/>
    <col min="4861" max="4865" width="12.7109375" style="23" customWidth="1"/>
    <col min="4866" max="5114" width="11.5703125" style="23"/>
    <col min="5115" max="5115" width="15.5703125" style="23" customWidth="1"/>
    <col min="5116" max="5116" width="64.140625" style="23" customWidth="1"/>
    <col min="5117" max="5121" width="12.7109375" style="23" customWidth="1"/>
    <col min="5122" max="5370" width="11.5703125" style="23"/>
    <col min="5371" max="5371" width="15.5703125" style="23" customWidth="1"/>
    <col min="5372" max="5372" width="64.140625" style="23" customWidth="1"/>
    <col min="5373" max="5377" width="12.7109375" style="23" customWidth="1"/>
    <col min="5378" max="5626" width="11.5703125" style="23"/>
    <col min="5627" max="5627" width="15.5703125" style="23" customWidth="1"/>
    <col min="5628" max="5628" width="64.140625" style="23" customWidth="1"/>
    <col min="5629" max="5633" width="12.7109375" style="23" customWidth="1"/>
    <col min="5634" max="5882" width="11.5703125" style="23"/>
    <col min="5883" max="5883" width="15.5703125" style="23" customWidth="1"/>
    <col min="5884" max="5884" width="64.140625" style="23" customWidth="1"/>
    <col min="5885" max="5889" width="12.7109375" style="23" customWidth="1"/>
    <col min="5890" max="6138" width="11.5703125" style="23"/>
    <col min="6139" max="6139" width="15.5703125" style="23" customWidth="1"/>
    <col min="6140" max="6140" width="64.140625" style="23" customWidth="1"/>
    <col min="6141" max="6145" width="12.7109375" style="23" customWidth="1"/>
    <col min="6146" max="6394" width="11.5703125" style="23"/>
    <col min="6395" max="6395" width="15.5703125" style="23" customWidth="1"/>
    <col min="6396" max="6396" width="64.140625" style="23" customWidth="1"/>
    <col min="6397" max="6401" width="12.7109375" style="23" customWidth="1"/>
    <col min="6402" max="6650" width="11.5703125" style="23"/>
    <col min="6651" max="6651" width="15.5703125" style="23" customWidth="1"/>
    <col min="6652" max="6652" width="64.140625" style="23" customWidth="1"/>
    <col min="6653" max="6657" width="12.7109375" style="23" customWidth="1"/>
    <col min="6658" max="6906" width="11.5703125" style="23"/>
    <col min="6907" max="6907" width="15.5703125" style="23" customWidth="1"/>
    <col min="6908" max="6908" width="64.140625" style="23" customWidth="1"/>
    <col min="6909" max="6913" width="12.7109375" style="23" customWidth="1"/>
    <col min="6914" max="7162" width="11.5703125" style="23"/>
    <col min="7163" max="7163" width="15.5703125" style="23" customWidth="1"/>
    <col min="7164" max="7164" width="64.140625" style="23" customWidth="1"/>
    <col min="7165" max="7169" width="12.7109375" style="23" customWidth="1"/>
    <col min="7170" max="7418" width="11.5703125" style="23"/>
    <col min="7419" max="7419" width="15.5703125" style="23" customWidth="1"/>
    <col min="7420" max="7420" width="64.140625" style="23" customWidth="1"/>
    <col min="7421" max="7425" width="12.7109375" style="23" customWidth="1"/>
    <col min="7426" max="7674" width="11.5703125" style="23"/>
    <col min="7675" max="7675" width="15.5703125" style="23" customWidth="1"/>
    <col min="7676" max="7676" width="64.140625" style="23" customWidth="1"/>
    <col min="7677" max="7681" width="12.7109375" style="23" customWidth="1"/>
    <col min="7682" max="7930" width="11.5703125" style="23"/>
    <col min="7931" max="7931" width="15.5703125" style="23" customWidth="1"/>
    <col min="7932" max="7932" width="64.140625" style="23" customWidth="1"/>
    <col min="7933" max="7937" width="12.7109375" style="23" customWidth="1"/>
    <col min="7938" max="8186" width="11.5703125" style="23"/>
    <col min="8187" max="8187" width="15.5703125" style="23" customWidth="1"/>
    <col min="8188" max="8188" width="64.140625" style="23" customWidth="1"/>
    <col min="8189" max="8193" width="12.7109375" style="23" customWidth="1"/>
    <col min="8194" max="8442" width="11.5703125" style="23"/>
    <col min="8443" max="8443" width="15.5703125" style="23" customWidth="1"/>
    <col min="8444" max="8444" width="64.140625" style="23" customWidth="1"/>
    <col min="8445" max="8449" width="12.7109375" style="23" customWidth="1"/>
    <col min="8450" max="8698" width="11.5703125" style="23"/>
    <col min="8699" max="8699" width="15.5703125" style="23" customWidth="1"/>
    <col min="8700" max="8700" width="64.140625" style="23" customWidth="1"/>
    <col min="8701" max="8705" width="12.7109375" style="23" customWidth="1"/>
    <col min="8706" max="8954" width="11.5703125" style="23"/>
    <col min="8955" max="8955" width="15.5703125" style="23" customWidth="1"/>
    <col min="8956" max="8956" width="64.140625" style="23" customWidth="1"/>
    <col min="8957" max="8961" width="12.7109375" style="23" customWidth="1"/>
    <col min="8962" max="9210" width="11.5703125" style="23"/>
    <col min="9211" max="9211" width="15.5703125" style="23" customWidth="1"/>
    <col min="9212" max="9212" width="64.140625" style="23" customWidth="1"/>
    <col min="9213" max="9217" width="12.7109375" style="23" customWidth="1"/>
    <col min="9218" max="9466" width="11.5703125" style="23"/>
    <col min="9467" max="9467" width="15.5703125" style="23" customWidth="1"/>
    <col min="9468" max="9468" width="64.140625" style="23" customWidth="1"/>
    <col min="9469" max="9473" width="12.7109375" style="23" customWidth="1"/>
    <col min="9474" max="9722" width="11.5703125" style="23"/>
    <col min="9723" max="9723" width="15.5703125" style="23" customWidth="1"/>
    <col min="9724" max="9724" width="64.140625" style="23" customWidth="1"/>
    <col min="9725" max="9729" width="12.7109375" style="23" customWidth="1"/>
    <col min="9730" max="9978" width="11.5703125" style="23"/>
    <col min="9979" max="9979" width="15.5703125" style="23" customWidth="1"/>
    <col min="9980" max="9980" width="64.140625" style="23" customWidth="1"/>
    <col min="9981" max="9985" width="12.7109375" style="23" customWidth="1"/>
    <col min="9986" max="10234" width="11.5703125" style="23"/>
    <col min="10235" max="10235" width="15.5703125" style="23" customWidth="1"/>
    <col min="10236" max="10236" width="64.140625" style="23" customWidth="1"/>
    <col min="10237" max="10241" width="12.7109375" style="23" customWidth="1"/>
    <col min="10242" max="10490" width="11.5703125" style="23"/>
    <col min="10491" max="10491" width="15.5703125" style="23" customWidth="1"/>
    <col min="10492" max="10492" width="64.140625" style="23" customWidth="1"/>
    <col min="10493" max="10497" width="12.7109375" style="23" customWidth="1"/>
    <col min="10498" max="10746" width="11.5703125" style="23"/>
    <col min="10747" max="10747" width="15.5703125" style="23" customWidth="1"/>
    <col min="10748" max="10748" width="64.140625" style="23" customWidth="1"/>
    <col min="10749" max="10753" width="12.7109375" style="23" customWidth="1"/>
    <col min="10754" max="11002" width="11.5703125" style="23"/>
    <col min="11003" max="11003" width="15.5703125" style="23" customWidth="1"/>
    <col min="11004" max="11004" width="64.140625" style="23" customWidth="1"/>
    <col min="11005" max="11009" width="12.7109375" style="23" customWidth="1"/>
    <col min="11010" max="11258" width="11.5703125" style="23"/>
    <col min="11259" max="11259" width="15.5703125" style="23" customWidth="1"/>
    <col min="11260" max="11260" width="64.140625" style="23" customWidth="1"/>
    <col min="11261" max="11265" width="12.7109375" style="23" customWidth="1"/>
    <col min="11266" max="11514" width="11.5703125" style="23"/>
    <col min="11515" max="11515" width="15.5703125" style="23" customWidth="1"/>
    <col min="11516" max="11516" width="64.140625" style="23" customWidth="1"/>
    <col min="11517" max="11521" width="12.7109375" style="23" customWidth="1"/>
    <col min="11522" max="11770" width="11.5703125" style="23"/>
    <col min="11771" max="11771" width="15.5703125" style="23" customWidth="1"/>
    <col min="11772" max="11772" width="64.140625" style="23" customWidth="1"/>
    <col min="11773" max="11777" width="12.7109375" style="23" customWidth="1"/>
    <col min="11778" max="12026" width="11.5703125" style="23"/>
    <col min="12027" max="12027" width="15.5703125" style="23" customWidth="1"/>
    <col min="12028" max="12028" width="64.140625" style="23" customWidth="1"/>
    <col min="12029" max="12033" width="12.7109375" style="23" customWidth="1"/>
    <col min="12034" max="12282" width="11.5703125" style="23"/>
    <col min="12283" max="12283" width="15.5703125" style="23" customWidth="1"/>
    <col min="12284" max="12284" width="64.140625" style="23" customWidth="1"/>
    <col min="12285" max="12289" width="12.7109375" style="23" customWidth="1"/>
    <col min="12290" max="12538" width="11.5703125" style="23"/>
    <col min="12539" max="12539" width="15.5703125" style="23" customWidth="1"/>
    <col min="12540" max="12540" width="64.140625" style="23" customWidth="1"/>
    <col min="12541" max="12545" width="12.7109375" style="23" customWidth="1"/>
    <col min="12546" max="12794" width="11.5703125" style="23"/>
    <col min="12795" max="12795" width="15.5703125" style="23" customWidth="1"/>
    <col min="12796" max="12796" width="64.140625" style="23" customWidth="1"/>
    <col min="12797" max="12801" width="12.7109375" style="23" customWidth="1"/>
    <col min="12802" max="13050" width="11.5703125" style="23"/>
    <col min="13051" max="13051" width="15.5703125" style="23" customWidth="1"/>
    <col min="13052" max="13052" width="64.140625" style="23" customWidth="1"/>
    <col min="13053" max="13057" width="12.7109375" style="23" customWidth="1"/>
    <col min="13058" max="13306" width="11.5703125" style="23"/>
    <col min="13307" max="13307" width="15.5703125" style="23" customWidth="1"/>
    <col min="13308" max="13308" width="64.140625" style="23" customWidth="1"/>
    <col min="13309" max="13313" width="12.7109375" style="23" customWidth="1"/>
    <col min="13314" max="13562" width="11.5703125" style="23"/>
    <col min="13563" max="13563" width="15.5703125" style="23" customWidth="1"/>
    <col min="13564" max="13564" width="64.140625" style="23" customWidth="1"/>
    <col min="13565" max="13569" width="12.7109375" style="23" customWidth="1"/>
    <col min="13570" max="13818" width="11.5703125" style="23"/>
    <col min="13819" max="13819" width="15.5703125" style="23" customWidth="1"/>
    <col min="13820" max="13820" width="64.140625" style="23" customWidth="1"/>
    <col min="13821" max="13825" width="12.7109375" style="23" customWidth="1"/>
    <col min="13826" max="14074" width="11.5703125" style="23"/>
    <col min="14075" max="14075" width="15.5703125" style="23" customWidth="1"/>
    <col min="14076" max="14076" width="64.140625" style="23" customWidth="1"/>
    <col min="14077" max="14081" width="12.7109375" style="23" customWidth="1"/>
    <col min="14082" max="14330" width="11.5703125" style="23"/>
    <col min="14331" max="14331" width="15.5703125" style="23" customWidth="1"/>
    <col min="14332" max="14332" width="64.140625" style="23" customWidth="1"/>
    <col min="14333" max="14337" width="12.7109375" style="23" customWidth="1"/>
    <col min="14338" max="14586" width="11.5703125" style="23"/>
    <col min="14587" max="14587" width="15.5703125" style="23" customWidth="1"/>
    <col min="14588" max="14588" width="64.140625" style="23" customWidth="1"/>
    <col min="14589" max="14593" width="12.7109375" style="23" customWidth="1"/>
    <col min="14594" max="14842" width="11.5703125" style="23"/>
    <col min="14843" max="14843" width="15.5703125" style="23" customWidth="1"/>
    <col min="14844" max="14844" width="64.140625" style="23" customWidth="1"/>
    <col min="14845" max="14849" width="12.7109375" style="23" customWidth="1"/>
    <col min="14850" max="15098" width="11.5703125" style="23"/>
    <col min="15099" max="15099" width="15.5703125" style="23" customWidth="1"/>
    <col min="15100" max="15100" width="64.140625" style="23" customWidth="1"/>
    <col min="15101" max="15105" width="12.7109375" style="23" customWidth="1"/>
    <col min="15106" max="15354" width="11.5703125" style="23"/>
    <col min="15355" max="15355" width="15.5703125" style="23" customWidth="1"/>
    <col min="15356" max="15356" width="64.140625" style="23" customWidth="1"/>
    <col min="15357" max="15361" width="12.7109375" style="23" customWidth="1"/>
    <col min="15362" max="15610" width="11.5703125" style="23"/>
    <col min="15611" max="15611" width="15.5703125" style="23" customWidth="1"/>
    <col min="15612" max="15612" width="64.140625" style="23" customWidth="1"/>
    <col min="15613" max="15617" width="12.7109375" style="23" customWidth="1"/>
    <col min="15618" max="15866" width="11.5703125" style="23"/>
    <col min="15867" max="15867" width="15.5703125" style="23" customWidth="1"/>
    <col min="15868" max="15868" width="64.140625" style="23" customWidth="1"/>
    <col min="15869" max="15873" width="12.7109375" style="23" customWidth="1"/>
    <col min="15874" max="16122" width="11.5703125" style="23"/>
    <col min="16123" max="16123" width="15.5703125" style="23" customWidth="1"/>
    <col min="16124" max="16124" width="64.140625" style="23" customWidth="1"/>
    <col min="16125" max="16129" width="12.7109375" style="23" customWidth="1"/>
    <col min="16130" max="16384" width="11.5703125" style="23"/>
  </cols>
  <sheetData>
    <row r="1" spans="1:9">
      <c r="A1" s="563" t="s">
        <v>35</v>
      </c>
      <c r="B1" s="563"/>
      <c r="C1" s="563"/>
      <c r="D1" s="563"/>
      <c r="E1" s="563"/>
      <c r="F1" s="563"/>
      <c r="G1" s="563"/>
    </row>
    <row r="2" spans="1:9">
      <c r="A2" s="564" t="s">
        <v>36</v>
      </c>
      <c r="B2" s="564"/>
      <c r="C2" s="564"/>
      <c r="D2" s="564"/>
      <c r="E2" s="564"/>
      <c r="F2" s="564"/>
      <c r="G2" s="564"/>
    </row>
    <row r="3" spans="1:9">
      <c r="A3" s="563" t="s">
        <v>37</v>
      </c>
      <c r="B3" s="563"/>
      <c r="C3" s="563"/>
      <c r="D3" s="563"/>
      <c r="E3" s="563"/>
      <c r="F3" s="563"/>
      <c r="G3" s="563"/>
    </row>
    <row r="4" spans="1:9" ht="53.25" customHeight="1">
      <c r="A4" s="582" t="s">
        <v>278</v>
      </c>
      <c r="B4" s="582"/>
      <c r="C4" s="582"/>
      <c r="D4" s="582"/>
      <c r="E4" s="582"/>
      <c r="F4" s="582"/>
      <c r="G4" s="582"/>
    </row>
    <row r="5" spans="1:9" ht="32.1" customHeight="1">
      <c r="A5" s="555" t="s">
        <v>106</v>
      </c>
      <c r="B5" s="83" t="s">
        <v>107</v>
      </c>
      <c r="C5" s="40" t="s">
        <v>108</v>
      </c>
      <c r="D5" s="42"/>
      <c r="E5" s="42"/>
      <c r="F5" s="42"/>
      <c r="G5" s="84" t="s">
        <v>109</v>
      </c>
    </row>
    <row r="6" spans="1:9" ht="32.1" customHeight="1">
      <c r="A6" s="556"/>
      <c r="B6" s="45"/>
      <c r="C6" s="7">
        <v>2018</v>
      </c>
      <c r="D6" s="541" t="s">
        <v>207</v>
      </c>
      <c r="E6" s="541" t="s">
        <v>206</v>
      </c>
      <c r="F6" s="541" t="s">
        <v>214</v>
      </c>
      <c r="G6" s="47" t="s">
        <v>110</v>
      </c>
    </row>
    <row r="7" spans="1:9" s="60" customFormat="1" ht="32.25" customHeight="1">
      <c r="A7" s="85" t="s">
        <v>0</v>
      </c>
      <c r="B7" s="86" t="s">
        <v>111</v>
      </c>
      <c r="C7" s="87">
        <v>0.12381439357705432</v>
      </c>
      <c r="D7" s="87">
        <v>0.12533287138194138</v>
      </c>
      <c r="E7" s="87">
        <v>0.16342769262749995</v>
      </c>
      <c r="F7" s="87">
        <v>0.12533287138194138</v>
      </c>
      <c r="G7" s="88">
        <v>0.13447695724210926</v>
      </c>
      <c r="H7" s="289"/>
      <c r="I7" s="317"/>
    </row>
    <row r="8" spans="1:9" s="60" customFormat="1" ht="32.25" customHeight="1">
      <c r="A8" s="85" t="s">
        <v>2</v>
      </c>
      <c r="B8" s="86" t="s">
        <v>3</v>
      </c>
      <c r="C8" s="87">
        <v>5.194176216439703E-3</v>
      </c>
      <c r="D8" s="87">
        <v>5.7293626694734602E-3</v>
      </c>
      <c r="E8" s="87">
        <v>4.7558740993764309E-3</v>
      </c>
      <c r="F8" s="87">
        <v>5.7293626694734602E-3</v>
      </c>
      <c r="G8" s="88">
        <v>5.3521939136907636E-3</v>
      </c>
      <c r="H8" s="289"/>
      <c r="I8" s="317"/>
    </row>
    <row r="9" spans="1:9" s="60" customFormat="1" ht="32.25" customHeight="1">
      <c r="A9" s="85" t="s">
        <v>4</v>
      </c>
      <c r="B9" s="86" t="s">
        <v>112</v>
      </c>
      <c r="C9" s="87">
        <v>2.7879032246765352</v>
      </c>
      <c r="D9" s="87">
        <v>5.8055788844780238</v>
      </c>
      <c r="E9" s="87">
        <v>15.404649028845308</v>
      </c>
      <c r="F9" s="87">
        <v>5.8055788844780238</v>
      </c>
      <c r="G9" s="88">
        <v>7.4509275056194726</v>
      </c>
      <c r="H9" s="289"/>
      <c r="I9" s="317"/>
    </row>
    <row r="10" spans="1:9" s="60" customFormat="1" ht="32.25" customHeight="1">
      <c r="A10" s="85" t="s">
        <v>6</v>
      </c>
      <c r="B10" s="86" t="s">
        <v>7</v>
      </c>
      <c r="C10" s="87">
        <v>0.5890304654930375</v>
      </c>
      <c r="D10" s="87">
        <v>0.44343057343302289</v>
      </c>
      <c r="E10" s="87">
        <v>0.49552704926431895</v>
      </c>
      <c r="F10" s="87">
        <v>0.44343057343302289</v>
      </c>
      <c r="G10" s="88">
        <v>0.49285466540585054</v>
      </c>
      <c r="H10" s="289"/>
      <c r="I10" s="317"/>
    </row>
    <row r="11" spans="1:9" s="60" customFormat="1" ht="32.25" customHeight="1">
      <c r="A11" s="85" t="s">
        <v>8</v>
      </c>
      <c r="B11" s="86" t="s">
        <v>9</v>
      </c>
      <c r="C11" s="87">
        <v>2.4118166780265513</v>
      </c>
      <c r="D11" s="87">
        <v>5.4661350320094186</v>
      </c>
      <c r="E11" s="87">
        <v>3.4354166687116523</v>
      </c>
      <c r="F11" s="87">
        <v>5.4661350320094186</v>
      </c>
      <c r="G11" s="88">
        <v>4.1948758526892602</v>
      </c>
      <c r="H11" s="289"/>
      <c r="I11" s="317"/>
    </row>
    <row r="12" spans="1:9" s="60" customFormat="1" ht="32.25" customHeight="1">
      <c r="A12" s="85" t="s">
        <v>10</v>
      </c>
      <c r="B12" s="86" t="s">
        <v>113</v>
      </c>
      <c r="C12" s="87">
        <v>41.372546164445964</v>
      </c>
      <c r="D12" s="87">
        <v>38.928053757830504</v>
      </c>
      <c r="E12" s="87">
        <v>21.858157709096034</v>
      </c>
      <c r="F12" s="87">
        <v>38.928053757830504</v>
      </c>
      <c r="G12" s="88">
        <v>35.271702847300752</v>
      </c>
      <c r="H12" s="289"/>
      <c r="I12" s="317"/>
    </row>
    <row r="13" spans="1:9" ht="32.25" customHeight="1">
      <c r="A13" s="85" t="s">
        <v>12</v>
      </c>
      <c r="B13" s="89" t="s">
        <v>114</v>
      </c>
      <c r="C13" s="87">
        <v>21.022657310063618</v>
      </c>
      <c r="D13" s="87">
        <v>18.834464454414412</v>
      </c>
      <c r="E13" s="87">
        <v>22.493918106858064</v>
      </c>
      <c r="F13" s="87">
        <v>18.834464454414412</v>
      </c>
      <c r="G13" s="88">
        <v>20.296376081437629</v>
      </c>
      <c r="H13" s="289"/>
      <c r="I13" s="317"/>
    </row>
    <row r="14" spans="1:9" ht="32.25" customHeight="1">
      <c r="A14" s="85" t="s">
        <v>14</v>
      </c>
      <c r="B14" s="86" t="s">
        <v>115</v>
      </c>
      <c r="C14" s="87">
        <v>0.30020981394624985</v>
      </c>
      <c r="D14" s="87">
        <v>0.27524048274740892</v>
      </c>
      <c r="E14" s="87">
        <v>0.13335067264458736</v>
      </c>
      <c r="F14" s="87">
        <v>0.27524048274740892</v>
      </c>
      <c r="G14" s="88">
        <v>0.24601036302141377</v>
      </c>
      <c r="H14" s="289"/>
      <c r="I14" s="317"/>
    </row>
    <row r="15" spans="1:9" ht="32.25" customHeight="1">
      <c r="A15" s="85" t="s">
        <v>16</v>
      </c>
      <c r="B15" s="86" t="s">
        <v>17</v>
      </c>
      <c r="C15" s="87">
        <v>17.01374424203798</v>
      </c>
      <c r="D15" s="87">
        <v>17.684196029205459</v>
      </c>
      <c r="E15" s="87">
        <v>24.027499578603258</v>
      </c>
      <c r="F15" s="87">
        <v>17.684196029205459</v>
      </c>
      <c r="G15" s="88">
        <v>19.10240896976304</v>
      </c>
      <c r="H15" s="289"/>
      <c r="I15" s="317"/>
    </row>
    <row r="16" spans="1:9" ht="32.25" customHeight="1">
      <c r="A16" s="85" t="s">
        <v>18</v>
      </c>
      <c r="B16" s="86" t="s">
        <v>116</v>
      </c>
      <c r="C16" s="87">
        <v>1.361932557993083</v>
      </c>
      <c r="D16" s="87">
        <v>1.7647198135546514</v>
      </c>
      <c r="E16" s="87">
        <v>2.1075981659029317</v>
      </c>
      <c r="F16" s="87">
        <v>1.7647198135546514</v>
      </c>
      <c r="G16" s="88">
        <v>1.7497425877513295</v>
      </c>
      <c r="H16" s="289"/>
      <c r="I16" s="317"/>
    </row>
    <row r="17" spans="1:9" ht="32.25" customHeight="1">
      <c r="A17" s="90" t="s">
        <v>20</v>
      </c>
      <c r="B17" s="91" t="s">
        <v>117</v>
      </c>
      <c r="C17" s="87">
        <v>1.7913072064414937</v>
      </c>
      <c r="D17" s="87">
        <v>1.7268270980109584</v>
      </c>
      <c r="E17" s="87">
        <v>2.0278114277537687</v>
      </c>
      <c r="F17" s="87">
        <v>1.7268270980109584</v>
      </c>
      <c r="G17" s="88">
        <v>1.8181932075542948</v>
      </c>
      <c r="H17" s="289"/>
      <c r="I17" s="317"/>
    </row>
    <row r="18" spans="1:9" ht="32.25" customHeight="1">
      <c r="A18" s="85" t="s">
        <v>22</v>
      </c>
      <c r="B18" s="92" t="s">
        <v>118</v>
      </c>
      <c r="C18" s="87">
        <v>0.15664104867627443</v>
      </c>
      <c r="D18" s="87">
        <v>0.15866843241514172</v>
      </c>
      <c r="E18" s="87">
        <v>0.19513485713177814</v>
      </c>
      <c r="F18" s="87">
        <v>0.15866843241514172</v>
      </c>
      <c r="G18" s="88">
        <v>0.16727819265958399</v>
      </c>
      <c r="H18" s="289"/>
      <c r="I18" s="317"/>
    </row>
    <row r="19" spans="1:9" ht="32.25" customHeight="1">
      <c r="A19" s="85" t="s">
        <v>24</v>
      </c>
      <c r="B19" s="86" t="s">
        <v>119</v>
      </c>
      <c r="C19" s="87">
        <v>8.9606053532906557E-2</v>
      </c>
      <c r="D19" s="87">
        <v>8.7399511532705448E-2</v>
      </c>
      <c r="E19" s="87">
        <v>0.1088233730621338</v>
      </c>
      <c r="F19" s="87">
        <v>8.7399511532705448E-2</v>
      </c>
      <c r="G19" s="88">
        <v>9.3307112415112803E-2</v>
      </c>
      <c r="H19" s="289"/>
      <c r="I19" s="317"/>
    </row>
    <row r="20" spans="1:9" ht="32.25" customHeight="1">
      <c r="A20" s="85" t="s">
        <v>26</v>
      </c>
      <c r="B20" s="93" t="s">
        <v>120</v>
      </c>
      <c r="C20" s="87">
        <v>0.10011028043980977</v>
      </c>
      <c r="D20" s="87">
        <v>9.4183341140450447E-2</v>
      </c>
      <c r="E20" s="87">
        <v>6.6126836828196575E-2</v>
      </c>
      <c r="F20" s="87">
        <v>9.4183341140450447E-2</v>
      </c>
      <c r="G20" s="88">
        <v>8.8650949887226813E-2</v>
      </c>
      <c r="H20" s="289"/>
      <c r="I20" s="317"/>
    </row>
    <row r="21" spans="1:9" ht="32.25" customHeight="1">
      <c r="A21" s="95" t="s">
        <v>32</v>
      </c>
      <c r="B21" s="96" t="s">
        <v>121</v>
      </c>
      <c r="C21" s="97">
        <v>9.7469253031683772E-2</v>
      </c>
      <c r="D21" s="97">
        <v>0.13783654075562246</v>
      </c>
      <c r="E21" s="97">
        <v>0.14811873802694575</v>
      </c>
      <c r="F21" s="97">
        <v>0.13783654075562246</v>
      </c>
      <c r="G21" s="98">
        <v>0.1303152681424686</v>
      </c>
      <c r="H21" s="289"/>
      <c r="I21" s="317"/>
    </row>
    <row r="22" spans="1:9" ht="32.25" customHeight="1">
      <c r="A22" s="99"/>
      <c r="B22" s="96" t="s">
        <v>201</v>
      </c>
      <c r="C22" s="97">
        <v>2.59427681644227</v>
      </c>
      <c r="D22" s="97">
        <v>2.580524573490226</v>
      </c>
      <c r="E22" s="97">
        <v>3.7991732959402955</v>
      </c>
      <c r="F22" s="97">
        <v>2.580524573490226</v>
      </c>
      <c r="G22" s="120">
        <v>2.8886248148407545</v>
      </c>
      <c r="H22" s="289"/>
      <c r="I22" s="317"/>
    </row>
    <row r="23" spans="1:9" s="106" customFormat="1" ht="32.25" customHeight="1">
      <c r="A23" s="101"/>
      <c r="B23" s="102" t="s">
        <v>123</v>
      </c>
      <c r="C23" s="103">
        <v>96.244067617264591</v>
      </c>
      <c r="D23" s="103">
        <v>96.356360541061065</v>
      </c>
      <c r="E23" s="103">
        <v>96.63695947922109</v>
      </c>
      <c r="F23" s="103">
        <v>96.356360541061065</v>
      </c>
      <c r="G23" s="121">
        <v>96.398437044651956</v>
      </c>
      <c r="H23" s="289"/>
      <c r="I23" s="317"/>
    </row>
    <row r="24" spans="1:9" s="60" customFormat="1" ht="32.25" customHeight="1">
      <c r="A24" s="107" t="s">
        <v>63</v>
      </c>
      <c r="B24" s="86" t="s">
        <v>124</v>
      </c>
      <c r="C24" s="108">
        <v>4.149066308279159</v>
      </c>
      <c r="D24" s="108">
        <v>3.9854003627598167</v>
      </c>
      <c r="E24" s="108">
        <v>3.5614377761731264</v>
      </c>
      <c r="F24" s="108">
        <v>3.9854003627598167</v>
      </c>
      <c r="G24" s="98">
        <v>3.9203262024929795</v>
      </c>
      <c r="H24" s="289"/>
      <c r="I24" s="317"/>
    </row>
    <row r="25" spans="1:9" ht="32.25" customHeight="1">
      <c r="A25" s="110"/>
      <c r="B25" s="111" t="s">
        <v>125</v>
      </c>
      <c r="C25" s="112">
        <v>100</v>
      </c>
      <c r="D25" s="112">
        <v>100</v>
      </c>
      <c r="E25" s="112">
        <v>100</v>
      </c>
      <c r="F25" s="112">
        <v>100</v>
      </c>
      <c r="G25" s="113">
        <v>100</v>
      </c>
      <c r="H25" s="289"/>
      <c r="I25" s="317"/>
    </row>
    <row r="26" spans="1:9" ht="13.5" customHeight="1">
      <c r="A26" s="18"/>
      <c r="B26" s="114"/>
      <c r="C26" s="115"/>
      <c r="D26" s="115"/>
      <c r="E26" s="115"/>
      <c r="F26" s="115"/>
      <c r="G26" s="115"/>
    </row>
    <row r="27" spans="1:9" s="2" customFormat="1" ht="13.5" customHeight="1">
      <c r="A27" s="574" t="s">
        <v>53</v>
      </c>
      <c r="B27" s="574"/>
      <c r="C27" s="574"/>
      <c r="D27" s="574"/>
      <c r="E27" s="574"/>
      <c r="F27" s="574"/>
      <c r="G27" s="574"/>
      <c r="H27" s="5"/>
      <c r="I27" s="5"/>
    </row>
    <row r="28" spans="1:9" s="24" customFormat="1" ht="13.5" customHeight="1">
      <c r="A28" s="29" t="s">
        <v>126</v>
      </c>
      <c r="B28" s="30"/>
      <c r="C28" s="30"/>
      <c r="D28" s="30"/>
      <c r="E28" s="30"/>
      <c r="F28" s="30"/>
      <c r="G28" s="23"/>
      <c r="H28" s="23"/>
      <c r="I28" s="23"/>
    </row>
    <row r="29" spans="1:9" s="24" customFormat="1" ht="13.5" customHeight="1">
      <c r="A29" s="29" t="s">
        <v>127</v>
      </c>
      <c r="B29" s="30"/>
      <c r="C29" s="26"/>
      <c r="D29" s="22"/>
      <c r="E29" s="22"/>
      <c r="F29" s="22"/>
      <c r="G29" s="23"/>
      <c r="H29" s="23"/>
      <c r="I29" s="23"/>
    </row>
    <row r="30" spans="1:9" s="24" customFormat="1" ht="13.5" customHeight="1">
      <c r="A30" s="29" t="s">
        <v>135</v>
      </c>
      <c r="B30" s="30"/>
      <c r="C30" s="26"/>
      <c r="D30" s="22"/>
      <c r="E30" s="22"/>
      <c r="F30" s="22"/>
      <c r="G30" s="23"/>
      <c r="H30" s="23"/>
      <c r="I30" s="23"/>
    </row>
    <row r="31" spans="1:9" s="24" customFormat="1" ht="13.5" customHeight="1">
      <c r="A31" s="29" t="s">
        <v>136</v>
      </c>
      <c r="B31" s="29"/>
      <c r="C31" s="26"/>
      <c r="D31" s="22"/>
      <c r="E31" s="22"/>
      <c r="F31" s="22"/>
      <c r="G31" s="23"/>
      <c r="H31" s="23"/>
      <c r="I31" s="23"/>
    </row>
    <row r="32" spans="1:9" s="24" customFormat="1" ht="13.5" customHeight="1">
      <c r="A32" s="580" t="s">
        <v>137</v>
      </c>
      <c r="B32" s="580"/>
      <c r="C32" s="26"/>
      <c r="D32" s="22"/>
      <c r="E32" s="22"/>
      <c r="F32" s="22"/>
      <c r="G32" s="23"/>
      <c r="H32" s="23"/>
      <c r="I32" s="23"/>
    </row>
    <row r="33" spans="1:9" s="24" customFormat="1" ht="13.5" customHeight="1">
      <c r="A33" s="116" t="s">
        <v>306</v>
      </c>
      <c r="B33" s="20"/>
      <c r="C33" s="26"/>
      <c r="D33" s="22"/>
      <c r="E33" s="22"/>
      <c r="F33" s="22"/>
      <c r="G33" s="23"/>
      <c r="H33" s="23"/>
      <c r="I33" s="23"/>
    </row>
    <row r="34" spans="1:9" s="24" customFormat="1" ht="13.5" customHeight="1">
      <c r="A34" s="116" t="s">
        <v>131</v>
      </c>
      <c r="B34" s="20"/>
      <c r="C34" s="26"/>
      <c r="D34" s="22"/>
      <c r="E34" s="22"/>
      <c r="F34" s="22"/>
      <c r="G34" s="23"/>
      <c r="H34" s="23"/>
      <c r="I34" s="23"/>
    </row>
    <row r="35" spans="1:9" s="24" customFormat="1" ht="13.5" customHeight="1">
      <c r="A35" s="580" t="s">
        <v>132</v>
      </c>
      <c r="B35" s="580"/>
      <c r="C35" s="26"/>
      <c r="D35" s="22"/>
      <c r="E35" s="22"/>
      <c r="F35" s="22"/>
      <c r="G35" s="23"/>
      <c r="H35" s="23"/>
      <c r="I35" s="23"/>
    </row>
    <row r="36" spans="1:9" s="24" customFormat="1" ht="13.5" customHeight="1">
      <c r="A36" s="540" t="s">
        <v>134</v>
      </c>
      <c r="B36" s="539"/>
      <c r="C36" s="26"/>
      <c r="D36" s="22"/>
      <c r="E36" s="22"/>
      <c r="F36" s="22"/>
      <c r="G36" s="23"/>
      <c r="H36" s="23"/>
      <c r="I36" s="23"/>
    </row>
    <row r="37" spans="1:9" ht="13.5" customHeight="1">
      <c r="A37" s="23" t="s">
        <v>60</v>
      </c>
      <c r="B37" s="23"/>
    </row>
  </sheetData>
  <mergeCells count="8">
    <mergeCell ref="A32:B32"/>
    <mergeCell ref="A35:B35"/>
    <mergeCell ref="A27:G27"/>
    <mergeCell ref="A1:G1"/>
    <mergeCell ref="A2:G2"/>
    <mergeCell ref="A3:G3"/>
    <mergeCell ref="A4:G4"/>
    <mergeCell ref="A5:A6"/>
  </mergeCells>
  <printOptions horizontalCentered="1"/>
  <pageMargins left="0.39370078740157483" right="0.39370078740157483" top="0.98425196850393704" bottom="0.98425196850393704" header="0.31496062992125984" footer="0.31496062992125984"/>
  <pageSetup scale="6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theme="6" tint="0.79998168889431442"/>
  </sheetPr>
  <dimension ref="A1:N37"/>
  <sheetViews>
    <sheetView zoomScale="80" zoomScaleNormal="80" zoomScaleSheetLayoutView="53" workbookViewId="0">
      <selection sqref="A1:G1"/>
    </sheetView>
  </sheetViews>
  <sheetFormatPr baseColWidth="10" defaultColWidth="11.5703125" defaultRowHeight="12.75"/>
  <cols>
    <col min="1" max="1" width="15.5703125" style="24" customWidth="1"/>
    <col min="2" max="2" width="64.140625" style="24" customWidth="1"/>
    <col min="3" max="6" width="13.7109375" style="23" customWidth="1"/>
    <col min="7" max="7" width="12.7109375" style="23" customWidth="1"/>
    <col min="8" max="256" width="11.5703125" style="23"/>
    <col min="257" max="257" width="15.5703125" style="23" customWidth="1"/>
    <col min="258" max="258" width="64.140625" style="23" customWidth="1"/>
    <col min="259" max="262" width="13.7109375" style="23" customWidth="1"/>
    <col min="263" max="263" width="12.7109375" style="23" customWidth="1"/>
    <col min="264" max="512" width="11.5703125" style="23"/>
    <col min="513" max="513" width="15.5703125" style="23" customWidth="1"/>
    <col min="514" max="514" width="64.140625" style="23" customWidth="1"/>
    <col min="515" max="518" width="13.7109375" style="23" customWidth="1"/>
    <col min="519" max="519" width="12.7109375" style="23" customWidth="1"/>
    <col min="520" max="768" width="11.5703125" style="23"/>
    <col min="769" max="769" width="15.5703125" style="23" customWidth="1"/>
    <col min="770" max="770" width="64.140625" style="23" customWidth="1"/>
    <col min="771" max="774" width="13.7109375" style="23" customWidth="1"/>
    <col min="775" max="775" width="12.7109375" style="23" customWidth="1"/>
    <col min="776" max="1024" width="11.5703125" style="23"/>
    <col min="1025" max="1025" width="15.5703125" style="23" customWidth="1"/>
    <col min="1026" max="1026" width="64.140625" style="23" customWidth="1"/>
    <col min="1027" max="1030" width="13.7109375" style="23" customWidth="1"/>
    <col min="1031" max="1031" width="12.7109375" style="23" customWidth="1"/>
    <col min="1032" max="1280" width="11.5703125" style="23"/>
    <col min="1281" max="1281" width="15.5703125" style="23" customWidth="1"/>
    <col min="1282" max="1282" width="64.140625" style="23" customWidth="1"/>
    <col min="1283" max="1286" width="13.7109375" style="23" customWidth="1"/>
    <col min="1287" max="1287" width="12.7109375" style="23" customWidth="1"/>
    <col min="1288" max="1536" width="11.5703125" style="23"/>
    <col min="1537" max="1537" width="15.5703125" style="23" customWidth="1"/>
    <col min="1538" max="1538" width="64.140625" style="23" customWidth="1"/>
    <col min="1539" max="1542" width="13.7109375" style="23" customWidth="1"/>
    <col min="1543" max="1543" width="12.7109375" style="23" customWidth="1"/>
    <col min="1544" max="1792" width="11.5703125" style="23"/>
    <col min="1793" max="1793" width="15.5703125" style="23" customWidth="1"/>
    <col min="1794" max="1794" width="64.140625" style="23" customWidth="1"/>
    <col min="1795" max="1798" width="13.7109375" style="23" customWidth="1"/>
    <col min="1799" max="1799" width="12.7109375" style="23" customWidth="1"/>
    <col min="1800" max="2048" width="11.5703125" style="23"/>
    <col min="2049" max="2049" width="15.5703125" style="23" customWidth="1"/>
    <col min="2050" max="2050" width="64.140625" style="23" customWidth="1"/>
    <col min="2051" max="2054" width="13.7109375" style="23" customWidth="1"/>
    <col min="2055" max="2055" width="12.7109375" style="23" customWidth="1"/>
    <col min="2056" max="2304" width="11.5703125" style="23"/>
    <col min="2305" max="2305" width="15.5703125" style="23" customWidth="1"/>
    <col min="2306" max="2306" width="64.140625" style="23" customWidth="1"/>
    <col min="2307" max="2310" width="13.7109375" style="23" customWidth="1"/>
    <col min="2311" max="2311" width="12.7109375" style="23" customWidth="1"/>
    <col min="2312" max="2560" width="11.5703125" style="23"/>
    <col min="2561" max="2561" width="15.5703125" style="23" customWidth="1"/>
    <col min="2562" max="2562" width="64.140625" style="23" customWidth="1"/>
    <col min="2563" max="2566" width="13.7109375" style="23" customWidth="1"/>
    <col min="2567" max="2567" width="12.7109375" style="23" customWidth="1"/>
    <col min="2568" max="2816" width="11.5703125" style="23"/>
    <col min="2817" max="2817" width="15.5703125" style="23" customWidth="1"/>
    <col min="2818" max="2818" width="64.140625" style="23" customWidth="1"/>
    <col min="2819" max="2822" width="13.7109375" style="23" customWidth="1"/>
    <col min="2823" max="2823" width="12.7109375" style="23" customWidth="1"/>
    <col min="2824" max="3072" width="11.5703125" style="23"/>
    <col min="3073" max="3073" width="15.5703125" style="23" customWidth="1"/>
    <col min="3074" max="3074" width="64.140625" style="23" customWidth="1"/>
    <col min="3075" max="3078" width="13.7109375" style="23" customWidth="1"/>
    <col min="3079" max="3079" width="12.7109375" style="23" customWidth="1"/>
    <col min="3080" max="3328" width="11.5703125" style="23"/>
    <col min="3329" max="3329" width="15.5703125" style="23" customWidth="1"/>
    <col min="3330" max="3330" width="64.140625" style="23" customWidth="1"/>
    <col min="3331" max="3334" width="13.7109375" style="23" customWidth="1"/>
    <col min="3335" max="3335" width="12.7109375" style="23" customWidth="1"/>
    <col min="3336" max="3584" width="11.5703125" style="23"/>
    <col min="3585" max="3585" width="15.5703125" style="23" customWidth="1"/>
    <col min="3586" max="3586" width="64.140625" style="23" customWidth="1"/>
    <col min="3587" max="3590" width="13.7109375" style="23" customWidth="1"/>
    <col min="3591" max="3591" width="12.7109375" style="23" customWidth="1"/>
    <col min="3592" max="3840" width="11.5703125" style="23"/>
    <col min="3841" max="3841" width="15.5703125" style="23" customWidth="1"/>
    <col min="3842" max="3842" width="64.140625" style="23" customWidth="1"/>
    <col min="3843" max="3846" width="13.7109375" style="23" customWidth="1"/>
    <col min="3847" max="3847" width="12.7109375" style="23" customWidth="1"/>
    <col min="3848" max="4096" width="11.5703125" style="23"/>
    <col min="4097" max="4097" width="15.5703125" style="23" customWidth="1"/>
    <col min="4098" max="4098" width="64.140625" style="23" customWidth="1"/>
    <col min="4099" max="4102" width="13.7109375" style="23" customWidth="1"/>
    <col min="4103" max="4103" width="12.7109375" style="23" customWidth="1"/>
    <col min="4104" max="4352" width="11.5703125" style="23"/>
    <col min="4353" max="4353" width="15.5703125" style="23" customWidth="1"/>
    <col min="4354" max="4354" width="64.140625" style="23" customWidth="1"/>
    <col min="4355" max="4358" width="13.7109375" style="23" customWidth="1"/>
    <col min="4359" max="4359" width="12.7109375" style="23" customWidth="1"/>
    <col min="4360" max="4608" width="11.5703125" style="23"/>
    <col min="4609" max="4609" width="15.5703125" style="23" customWidth="1"/>
    <col min="4610" max="4610" width="64.140625" style="23" customWidth="1"/>
    <col min="4611" max="4614" width="13.7109375" style="23" customWidth="1"/>
    <col min="4615" max="4615" width="12.7109375" style="23" customWidth="1"/>
    <col min="4616" max="4864" width="11.5703125" style="23"/>
    <col min="4865" max="4865" width="15.5703125" style="23" customWidth="1"/>
    <col min="4866" max="4866" width="64.140625" style="23" customWidth="1"/>
    <col min="4867" max="4870" width="13.7109375" style="23" customWidth="1"/>
    <col min="4871" max="4871" width="12.7109375" style="23" customWidth="1"/>
    <col min="4872" max="5120" width="11.5703125" style="23"/>
    <col min="5121" max="5121" width="15.5703125" style="23" customWidth="1"/>
    <col min="5122" max="5122" width="64.140625" style="23" customWidth="1"/>
    <col min="5123" max="5126" width="13.7109375" style="23" customWidth="1"/>
    <col min="5127" max="5127" width="12.7109375" style="23" customWidth="1"/>
    <col min="5128" max="5376" width="11.5703125" style="23"/>
    <col min="5377" max="5377" width="15.5703125" style="23" customWidth="1"/>
    <col min="5378" max="5378" width="64.140625" style="23" customWidth="1"/>
    <col min="5379" max="5382" width="13.7109375" style="23" customWidth="1"/>
    <col min="5383" max="5383" width="12.7109375" style="23" customWidth="1"/>
    <col min="5384" max="5632" width="11.5703125" style="23"/>
    <col min="5633" max="5633" width="15.5703125" style="23" customWidth="1"/>
    <col min="5634" max="5634" width="64.140625" style="23" customWidth="1"/>
    <col min="5635" max="5638" width="13.7109375" style="23" customWidth="1"/>
    <col min="5639" max="5639" width="12.7109375" style="23" customWidth="1"/>
    <col min="5640" max="5888" width="11.5703125" style="23"/>
    <col min="5889" max="5889" width="15.5703125" style="23" customWidth="1"/>
    <col min="5890" max="5890" width="64.140625" style="23" customWidth="1"/>
    <col min="5891" max="5894" width="13.7109375" style="23" customWidth="1"/>
    <col min="5895" max="5895" width="12.7109375" style="23" customWidth="1"/>
    <col min="5896" max="6144" width="11.5703125" style="23"/>
    <col min="6145" max="6145" width="15.5703125" style="23" customWidth="1"/>
    <col min="6146" max="6146" width="64.140625" style="23" customWidth="1"/>
    <col min="6147" max="6150" width="13.7109375" style="23" customWidth="1"/>
    <col min="6151" max="6151" width="12.7109375" style="23" customWidth="1"/>
    <col min="6152" max="6400" width="11.5703125" style="23"/>
    <col min="6401" max="6401" width="15.5703125" style="23" customWidth="1"/>
    <col min="6402" max="6402" width="64.140625" style="23" customWidth="1"/>
    <col min="6403" max="6406" width="13.7109375" style="23" customWidth="1"/>
    <col min="6407" max="6407" width="12.7109375" style="23" customWidth="1"/>
    <col min="6408" max="6656" width="11.5703125" style="23"/>
    <col min="6657" max="6657" width="15.5703125" style="23" customWidth="1"/>
    <col min="6658" max="6658" width="64.140625" style="23" customWidth="1"/>
    <col min="6659" max="6662" width="13.7109375" style="23" customWidth="1"/>
    <col min="6663" max="6663" width="12.7109375" style="23" customWidth="1"/>
    <col min="6664" max="6912" width="11.5703125" style="23"/>
    <col min="6913" max="6913" width="15.5703125" style="23" customWidth="1"/>
    <col min="6914" max="6914" width="64.140625" style="23" customWidth="1"/>
    <col min="6915" max="6918" width="13.7109375" style="23" customWidth="1"/>
    <col min="6919" max="6919" width="12.7109375" style="23" customWidth="1"/>
    <col min="6920" max="7168" width="11.5703125" style="23"/>
    <col min="7169" max="7169" width="15.5703125" style="23" customWidth="1"/>
    <col min="7170" max="7170" width="64.140625" style="23" customWidth="1"/>
    <col min="7171" max="7174" width="13.7109375" style="23" customWidth="1"/>
    <col min="7175" max="7175" width="12.7109375" style="23" customWidth="1"/>
    <col min="7176" max="7424" width="11.5703125" style="23"/>
    <col min="7425" max="7425" width="15.5703125" style="23" customWidth="1"/>
    <col min="7426" max="7426" width="64.140625" style="23" customWidth="1"/>
    <col min="7427" max="7430" width="13.7109375" style="23" customWidth="1"/>
    <col min="7431" max="7431" width="12.7109375" style="23" customWidth="1"/>
    <col min="7432" max="7680" width="11.5703125" style="23"/>
    <col min="7681" max="7681" width="15.5703125" style="23" customWidth="1"/>
    <col min="7682" max="7682" width="64.140625" style="23" customWidth="1"/>
    <col min="7683" max="7686" width="13.7109375" style="23" customWidth="1"/>
    <col min="7687" max="7687" width="12.7109375" style="23" customWidth="1"/>
    <col min="7688" max="7936" width="11.5703125" style="23"/>
    <col min="7937" max="7937" width="15.5703125" style="23" customWidth="1"/>
    <col min="7938" max="7938" width="64.140625" style="23" customWidth="1"/>
    <col min="7939" max="7942" width="13.7109375" style="23" customWidth="1"/>
    <col min="7943" max="7943" width="12.7109375" style="23" customWidth="1"/>
    <col min="7944" max="8192" width="11.5703125" style="23"/>
    <col min="8193" max="8193" width="15.5703125" style="23" customWidth="1"/>
    <col min="8194" max="8194" width="64.140625" style="23" customWidth="1"/>
    <col min="8195" max="8198" width="13.7109375" style="23" customWidth="1"/>
    <col min="8199" max="8199" width="12.7109375" style="23" customWidth="1"/>
    <col min="8200" max="8448" width="11.5703125" style="23"/>
    <col min="8449" max="8449" width="15.5703125" style="23" customWidth="1"/>
    <col min="8450" max="8450" width="64.140625" style="23" customWidth="1"/>
    <col min="8451" max="8454" width="13.7109375" style="23" customWidth="1"/>
    <col min="8455" max="8455" width="12.7109375" style="23" customWidth="1"/>
    <col min="8456" max="8704" width="11.5703125" style="23"/>
    <col min="8705" max="8705" width="15.5703125" style="23" customWidth="1"/>
    <col min="8706" max="8706" width="64.140625" style="23" customWidth="1"/>
    <col min="8707" max="8710" width="13.7109375" style="23" customWidth="1"/>
    <col min="8711" max="8711" width="12.7109375" style="23" customWidth="1"/>
    <col min="8712" max="8960" width="11.5703125" style="23"/>
    <col min="8961" max="8961" width="15.5703125" style="23" customWidth="1"/>
    <col min="8962" max="8962" width="64.140625" style="23" customWidth="1"/>
    <col min="8963" max="8966" width="13.7109375" style="23" customWidth="1"/>
    <col min="8967" max="8967" width="12.7109375" style="23" customWidth="1"/>
    <col min="8968" max="9216" width="11.5703125" style="23"/>
    <col min="9217" max="9217" width="15.5703125" style="23" customWidth="1"/>
    <col min="9218" max="9218" width="64.140625" style="23" customWidth="1"/>
    <col min="9219" max="9222" width="13.7109375" style="23" customWidth="1"/>
    <col min="9223" max="9223" width="12.7109375" style="23" customWidth="1"/>
    <col min="9224" max="9472" width="11.5703125" style="23"/>
    <col min="9473" max="9473" width="15.5703125" style="23" customWidth="1"/>
    <col min="9474" max="9474" width="64.140625" style="23" customWidth="1"/>
    <col min="9475" max="9478" width="13.7109375" style="23" customWidth="1"/>
    <col min="9479" max="9479" width="12.7109375" style="23" customWidth="1"/>
    <col min="9480" max="9728" width="11.5703125" style="23"/>
    <col min="9729" max="9729" width="15.5703125" style="23" customWidth="1"/>
    <col min="9730" max="9730" width="64.140625" style="23" customWidth="1"/>
    <col min="9731" max="9734" width="13.7109375" style="23" customWidth="1"/>
    <col min="9735" max="9735" width="12.7109375" style="23" customWidth="1"/>
    <col min="9736" max="9984" width="11.5703125" style="23"/>
    <col min="9985" max="9985" width="15.5703125" style="23" customWidth="1"/>
    <col min="9986" max="9986" width="64.140625" style="23" customWidth="1"/>
    <col min="9987" max="9990" width="13.7109375" style="23" customWidth="1"/>
    <col min="9991" max="9991" width="12.7109375" style="23" customWidth="1"/>
    <col min="9992" max="10240" width="11.5703125" style="23"/>
    <col min="10241" max="10241" width="15.5703125" style="23" customWidth="1"/>
    <col min="10242" max="10242" width="64.140625" style="23" customWidth="1"/>
    <col min="10243" max="10246" width="13.7109375" style="23" customWidth="1"/>
    <col min="10247" max="10247" width="12.7109375" style="23" customWidth="1"/>
    <col min="10248" max="10496" width="11.5703125" style="23"/>
    <col min="10497" max="10497" width="15.5703125" style="23" customWidth="1"/>
    <col min="10498" max="10498" width="64.140625" style="23" customWidth="1"/>
    <col min="10499" max="10502" width="13.7109375" style="23" customWidth="1"/>
    <col min="10503" max="10503" width="12.7109375" style="23" customWidth="1"/>
    <col min="10504" max="10752" width="11.5703125" style="23"/>
    <col min="10753" max="10753" width="15.5703125" style="23" customWidth="1"/>
    <col min="10754" max="10754" width="64.140625" style="23" customWidth="1"/>
    <col min="10755" max="10758" width="13.7109375" style="23" customWidth="1"/>
    <col min="10759" max="10759" width="12.7109375" style="23" customWidth="1"/>
    <col min="10760" max="11008" width="11.5703125" style="23"/>
    <col min="11009" max="11009" width="15.5703125" style="23" customWidth="1"/>
    <col min="11010" max="11010" width="64.140625" style="23" customWidth="1"/>
    <col min="11011" max="11014" width="13.7109375" style="23" customWidth="1"/>
    <col min="11015" max="11015" width="12.7109375" style="23" customWidth="1"/>
    <col min="11016" max="11264" width="11.5703125" style="23"/>
    <col min="11265" max="11265" width="15.5703125" style="23" customWidth="1"/>
    <col min="11266" max="11266" width="64.140625" style="23" customWidth="1"/>
    <col min="11267" max="11270" width="13.7109375" style="23" customWidth="1"/>
    <col min="11271" max="11271" width="12.7109375" style="23" customWidth="1"/>
    <col min="11272" max="11520" width="11.5703125" style="23"/>
    <col min="11521" max="11521" width="15.5703125" style="23" customWidth="1"/>
    <col min="11522" max="11522" width="64.140625" style="23" customWidth="1"/>
    <col min="11523" max="11526" width="13.7109375" style="23" customWidth="1"/>
    <col min="11527" max="11527" width="12.7109375" style="23" customWidth="1"/>
    <col min="11528" max="11776" width="11.5703125" style="23"/>
    <col min="11777" max="11777" width="15.5703125" style="23" customWidth="1"/>
    <col min="11778" max="11778" width="64.140625" style="23" customWidth="1"/>
    <col min="11779" max="11782" width="13.7109375" style="23" customWidth="1"/>
    <col min="11783" max="11783" width="12.7109375" style="23" customWidth="1"/>
    <col min="11784" max="12032" width="11.5703125" style="23"/>
    <col min="12033" max="12033" width="15.5703125" style="23" customWidth="1"/>
    <col min="12034" max="12034" width="64.140625" style="23" customWidth="1"/>
    <col min="12035" max="12038" width="13.7109375" style="23" customWidth="1"/>
    <col min="12039" max="12039" width="12.7109375" style="23" customWidth="1"/>
    <col min="12040" max="12288" width="11.5703125" style="23"/>
    <col min="12289" max="12289" width="15.5703125" style="23" customWidth="1"/>
    <col min="12290" max="12290" width="64.140625" style="23" customWidth="1"/>
    <col min="12291" max="12294" width="13.7109375" style="23" customWidth="1"/>
    <col min="12295" max="12295" width="12.7109375" style="23" customWidth="1"/>
    <col min="12296" max="12544" width="11.5703125" style="23"/>
    <col min="12545" max="12545" width="15.5703125" style="23" customWidth="1"/>
    <col min="12546" max="12546" width="64.140625" style="23" customWidth="1"/>
    <col min="12547" max="12550" width="13.7109375" style="23" customWidth="1"/>
    <col min="12551" max="12551" width="12.7109375" style="23" customWidth="1"/>
    <col min="12552" max="12800" width="11.5703125" style="23"/>
    <col min="12801" max="12801" width="15.5703125" style="23" customWidth="1"/>
    <col min="12802" max="12802" width="64.140625" style="23" customWidth="1"/>
    <col min="12803" max="12806" width="13.7109375" style="23" customWidth="1"/>
    <col min="12807" max="12807" width="12.7109375" style="23" customWidth="1"/>
    <col min="12808" max="13056" width="11.5703125" style="23"/>
    <col min="13057" max="13057" width="15.5703125" style="23" customWidth="1"/>
    <col min="13058" max="13058" width="64.140625" style="23" customWidth="1"/>
    <col min="13059" max="13062" width="13.7109375" style="23" customWidth="1"/>
    <col min="13063" max="13063" width="12.7109375" style="23" customWidth="1"/>
    <col min="13064" max="13312" width="11.5703125" style="23"/>
    <col min="13313" max="13313" width="15.5703125" style="23" customWidth="1"/>
    <col min="13314" max="13314" width="64.140625" style="23" customWidth="1"/>
    <col min="13315" max="13318" width="13.7109375" style="23" customWidth="1"/>
    <col min="13319" max="13319" width="12.7109375" style="23" customWidth="1"/>
    <col min="13320" max="13568" width="11.5703125" style="23"/>
    <col min="13569" max="13569" width="15.5703125" style="23" customWidth="1"/>
    <col min="13570" max="13570" width="64.140625" style="23" customWidth="1"/>
    <col min="13571" max="13574" width="13.7109375" style="23" customWidth="1"/>
    <col min="13575" max="13575" width="12.7109375" style="23" customWidth="1"/>
    <col min="13576" max="13824" width="11.5703125" style="23"/>
    <col min="13825" max="13825" width="15.5703125" style="23" customWidth="1"/>
    <col min="13826" max="13826" width="64.140625" style="23" customWidth="1"/>
    <col min="13827" max="13830" width="13.7109375" style="23" customWidth="1"/>
    <col min="13831" max="13831" width="12.7109375" style="23" customWidth="1"/>
    <col min="13832" max="14080" width="11.5703125" style="23"/>
    <col min="14081" max="14081" width="15.5703125" style="23" customWidth="1"/>
    <col min="14082" max="14082" width="64.140625" style="23" customWidth="1"/>
    <col min="14083" max="14086" width="13.7109375" style="23" customWidth="1"/>
    <col min="14087" max="14087" width="12.7109375" style="23" customWidth="1"/>
    <col min="14088" max="14336" width="11.5703125" style="23"/>
    <col min="14337" max="14337" width="15.5703125" style="23" customWidth="1"/>
    <col min="14338" max="14338" width="64.140625" style="23" customWidth="1"/>
    <col min="14339" max="14342" width="13.7109375" style="23" customWidth="1"/>
    <col min="14343" max="14343" width="12.7109375" style="23" customWidth="1"/>
    <col min="14344" max="14592" width="11.5703125" style="23"/>
    <col min="14593" max="14593" width="15.5703125" style="23" customWidth="1"/>
    <col min="14594" max="14594" width="64.140625" style="23" customWidth="1"/>
    <col min="14595" max="14598" width="13.7109375" style="23" customWidth="1"/>
    <col min="14599" max="14599" width="12.7109375" style="23" customWidth="1"/>
    <col min="14600" max="14848" width="11.5703125" style="23"/>
    <col min="14849" max="14849" width="15.5703125" style="23" customWidth="1"/>
    <col min="14850" max="14850" width="64.140625" style="23" customWidth="1"/>
    <col min="14851" max="14854" width="13.7109375" style="23" customWidth="1"/>
    <col min="14855" max="14855" width="12.7109375" style="23" customWidth="1"/>
    <col min="14856" max="15104" width="11.5703125" style="23"/>
    <col min="15105" max="15105" width="15.5703125" style="23" customWidth="1"/>
    <col min="15106" max="15106" width="64.140625" style="23" customWidth="1"/>
    <col min="15107" max="15110" width="13.7109375" style="23" customWidth="1"/>
    <col min="15111" max="15111" width="12.7109375" style="23" customWidth="1"/>
    <col min="15112" max="15360" width="11.5703125" style="23"/>
    <col min="15361" max="15361" width="15.5703125" style="23" customWidth="1"/>
    <col min="15362" max="15362" width="64.140625" style="23" customWidth="1"/>
    <col min="15363" max="15366" width="13.7109375" style="23" customWidth="1"/>
    <col min="15367" max="15367" width="12.7109375" style="23" customWidth="1"/>
    <col min="15368" max="15616" width="11.5703125" style="23"/>
    <col min="15617" max="15617" width="15.5703125" style="23" customWidth="1"/>
    <col min="15618" max="15618" width="64.140625" style="23" customWidth="1"/>
    <col min="15619" max="15622" width="13.7109375" style="23" customWidth="1"/>
    <col min="15623" max="15623" width="12.7109375" style="23" customWidth="1"/>
    <col min="15624" max="15872" width="11.5703125" style="23"/>
    <col min="15873" max="15873" width="15.5703125" style="23" customWidth="1"/>
    <col min="15874" max="15874" width="64.140625" style="23" customWidth="1"/>
    <col min="15875" max="15878" width="13.7109375" style="23" customWidth="1"/>
    <col min="15879" max="15879" width="12.7109375" style="23" customWidth="1"/>
    <col min="15880" max="16128" width="11.5703125" style="23"/>
    <col min="16129" max="16129" width="15.5703125" style="23" customWidth="1"/>
    <col min="16130" max="16130" width="64.140625" style="23" customWidth="1"/>
    <col min="16131" max="16134" width="13.7109375" style="23" customWidth="1"/>
    <col min="16135" max="16135" width="12.7109375" style="23" customWidth="1"/>
    <col min="16136" max="16384" width="11.5703125" style="23"/>
  </cols>
  <sheetData>
    <row r="1" spans="1:14">
      <c r="A1" s="563" t="s">
        <v>35</v>
      </c>
      <c r="B1" s="563"/>
      <c r="C1" s="563"/>
      <c r="D1" s="563"/>
      <c r="E1" s="563"/>
      <c r="F1" s="563"/>
      <c r="G1" s="563"/>
    </row>
    <row r="2" spans="1:14">
      <c r="A2" s="564" t="s">
        <v>36</v>
      </c>
      <c r="B2" s="564"/>
      <c r="C2" s="564"/>
      <c r="D2" s="564"/>
      <c r="E2" s="564"/>
      <c r="F2" s="564"/>
      <c r="G2" s="564"/>
    </row>
    <row r="3" spans="1:14">
      <c r="A3" s="563" t="s">
        <v>37</v>
      </c>
      <c r="B3" s="563"/>
      <c r="C3" s="563"/>
      <c r="D3" s="563"/>
      <c r="E3" s="563"/>
      <c r="F3" s="563"/>
      <c r="G3" s="563"/>
    </row>
    <row r="4" spans="1:14" ht="53.25" customHeight="1">
      <c r="A4" s="582" t="s">
        <v>279</v>
      </c>
      <c r="B4" s="582"/>
      <c r="C4" s="582"/>
      <c r="D4" s="582"/>
      <c r="E4" s="582"/>
      <c r="F4" s="582"/>
      <c r="G4" s="582"/>
    </row>
    <row r="5" spans="1:14" ht="32.1" customHeight="1">
      <c r="A5" s="555" t="s">
        <v>106</v>
      </c>
      <c r="B5" s="83" t="s">
        <v>107</v>
      </c>
      <c r="C5" s="40" t="s">
        <v>108</v>
      </c>
      <c r="D5" s="42"/>
      <c r="E5" s="42"/>
      <c r="F5" s="42"/>
      <c r="G5" s="84" t="s">
        <v>109</v>
      </c>
    </row>
    <row r="6" spans="1:14" ht="32.1" customHeight="1">
      <c r="A6" s="556"/>
      <c r="B6" s="45"/>
      <c r="C6" s="7">
        <v>2018</v>
      </c>
      <c r="D6" s="541" t="s">
        <v>207</v>
      </c>
      <c r="E6" s="541" t="s">
        <v>206</v>
      </c>
      <c r="F6" s="541" t="s">
        <v>214</v>
      </c>
      <c r="G6" s="47" t="s">
        <v>110</v>
      </c>
      <c r="J6" s="67"/>
      <c r="K6" s="67"/>
      <c r="L6" s="67"/>
    </row>
    <row r="7" spans="1:14" s="60" customFormat="1" ht="32.25" customHeight="1">
      <c r="A7" s="85" t="s">
        <v>0</v>
      </c>
      <c r="B7" s="86" t="s">
        <v>111</v>
      </c>
      <c r="C7" s="87">
        <v>7.545668472615076</v>
      </c>
      <c r="D7" s="87">
        <v>7.2171251934501326</v>
      </c>
      <c r="E7" s="87">
        <v>8.1833087211271778</v>
      </c>
      <c r="F7" s="87">
        <v>7.2171251934501326</v>
      </c>
      <c r="G7" s="88">
        <v>7.54080689516063</v>
      </c>
      <c r="H7" s="67"/>
      <c r="I7" s="67"/>
      <c r="J7" s="67"/>
      <c r="K7" s="67"/>
      <c r="L7" s="67"/>
      <c r="M7" s="67"/>
      <c r="N7" s="67"/>
    </row>
    <row r="8" spans="1:14" s="60" customFormat="1" ht="32.25" customHeight="1">
      <c r="A8" s="85" t="s">
        <v>2</v>
      </c>
      <c r="B8" s="86" t="s">
        <v>3</v>
      </c>
      <c r="C8" s="87">
        <v>0.31846716883450377</v>
      </c>
      <c r="D8" s="87">
        <v>0.24347472493524094</v>
      </c>
      <c r="E8" s="87">
        <v>0.2791421693446674</v>
      </c>
      <c r="F8" s="87">
        <v>0.24347472493524094</v>
      </c>
      <c r="G8" s="88">
        <v>0.27113969701241325</v>
      </c>
      <c r="H8" s="67"/>
      <c r="I8" s="67"/>
      <c r="J8" s="67"/>
      <c r="K8" s="67"/>
      <c r="L8" s="67"/>
      <c r="M8" s="67"/>
      <c r="N8" s="67"/>
    </row>
    <row r="9" spans="1:14" s="60" customFormat="1" ht="32.25" customHeight="1">
      <c r="A9" s="85" t="s">
        <v>4</v>
      </c>
      <c r="B9" s="86" t="s">
        <v>112</v>
      </c>
      <c r="C9" s="87">
        <v>1.2885957876438365</v>
      </c>
      <c r="D9" s="87">
        <v>1.3126047360826221</v>
      </c>
      <c r="E9" s="87">
        <v>0.8870702522775139</v>
      </c>
      <c r="F9" s="87">
        <v>1.3126047360826221</v>
      </c>
      <c r="G9" s="88">
        <v>1.2002188780216487</v>
      </c>
      <c r="H9" s="67"/>
      <c r="I9" s="67"/>
      <c r="J9" s="67"/>
      <c r="K9" s="67"/>
      <c r="L9" s="67"/>
      <c r="M9" s="67"/>
      <c r="N9" s="67"/>
    </row>
    <row r="10" spans="1:14" s="60" customFormat="1" ht="32.25" customHeight="1">
      <c r="A10" s="85" t="s">
        <v>6</v>
      </c>
      <c r="B10" s="86" t="s">
        <v>7</v>
      </c>
      <c r="C10" s="87">
        <v>5.3372877320339223</v>
      </c>
      <c r="D10" s="87">
        <v>5.752092095490462</v>
      </c>
      <c r="E10" s="87">
        <v>6.0093604371158884</v>
      </c>
      <c r="F10" s="87">
        <v>5.752092095490462</v>
      </c>
      <c r="G10" s="88">
        <v>5.7127080900326836</v>
      </c>
      <c r="H10" s="67"/>
      <c r="I10" s="67"/>
      <c r="J10" s="67"/>
      <c r="K10" s="67"/>
      <c r="L10" s="67"/>
      <c r="M10" s="67"/>
      <c r="N10" s="67"/>
    </row>
    <row r="11" spans="1:14" s="60" customFormat="1" ht="32.25" customHeight="1">
      <c r="A11" s="85" t="s">
        <v>8</v>
      </c>
      <c r="B11" s="86" t="s">
        <v>9</v>
      </c>
      <c r="C11" s="87">
        <v>19.406013908328962</v>
      </c>
      <c r="D11" s="87">
        <v>18.519481847303943</v>
      </c>
      <c r="E11" s="87">
        <v>22.999662934959687</v>
      </c>
      <c r="F11" s="87">
        <v>18.519481847303943</v>
      </c>
      <c r="G11" s="88">
        <v>19.861160134474133</v>
      </c>
      <c r="H11" s="67"/>
      <c r="I11" s="67"/>
      <c r="J11" s="67"/>
      <c r="K11" s="67"/>
      <c r="L11" s="67"/>
      <c r="M11" s="67"/>
      <c r="N11" s="67"/>
    </row>
    <row r="12" spans="1:14" s="60" customFormat="1" ht="32.25" customHeight="1">
      <c r="A12" s="85" t="s">
        <v>10</v>
      </c>
      <c r="B12" s="86" t="s">
        <v>113</v>
      </c>
      <c r="C12" s="87">
        <v>7.8973774464717676</v>
      </c>
      <c r="D12" s="87">
        <v>7.9537789748240248</v>
      </c>
      <c r="E12" s="87">
        <v>5.843814130933259</v>
      </c>
      <c r="F12" s="87">
        <v>7.9537789748240248</v>
      </c>
      <c r="G12" s="88">
        <v>7.4121873817632693</v>
      </c>
      <c r="H12" s="67"/>
      <c r="I12" s="67"/>
      <c r="J12" s="67"/>
      <c r="K12" s="67"/>
      <c r="L12" s="67"/>
      <c r="M12" s="67"/>
      <c r="N12" s="67"/>
    </row>
    <row r="13" spans="1:14" ht="32.25" customHeight="1">
      <c r="A13" s="85" t="s">
        <v>12</v>
      </c>
      <c r="B13" s="89" t="s">
        <v>114</v>
      </c>
      <c r="C13" s="87">
        <v>8.0323160478021318</v>
      </c>
      <c r="D13" s="87">
        <v>7.7664170744490431</v>
      </c>
      <c r="E13" s="87">
        <v>7.2199200946804734</v>
      </c>
      <c r="F13" s="87">
        <v>7.7664170744490431</v>
      </c>
      <c r="G13" s="88">
        <v>7.6962675728451728</v>
      </c>
      <c r="H13" s="67"/>
      <c r="I13" s="67"/>
      <c r="J13" s="67"/>
      <c r="K13" s="67"/>
      <c r="L13" s="67"/>
      <c r="M13" s="67"/>
      <c r="N13" s="67"/>
    </row>
    <row r="14" spans="1:14" ht="32.25" customHeight="1">
      <c r="A14" s="85" t="s">
        <v>14</v>
      </c>
      <c r="B14" s="86" t="s">
        <v>115</v>
      </c>
      <c r="C14" s="87">
        <v>1.6464442212965873</v>
      </c>
      <c r="D14" s="87">
        <v>1.4641974080437512</v>
      </c>
      <c r="E14" s="87">
        <v>0.70809595173978579</v>
      </c>
      <c r="F14" s="87">
        <v>1.464197408043751</v>
      </c>
      <c r="G14" s="88">
        <v>1.3207337472809688</v>
      </c>
      <c r="H14" s="67"/>
      <c r="I14" s="67"/>
      <c r="J14" s="67"/>
      <c r="K14" s="67"/>
      <c r="L14" s="67"/>
      <c r="M14" s="67"/>
      <c r="N14" s="67"/>
    </row>
    <row r="15" spans="1:14" ht="32.25" customHeight="1">
      <c r="A15" s="85" t="s">
        <v>16</v>
      </c>
      <c r="B15" s="86" t="s">
        <v>17</v>
      </c>
      <c r="C15" s="87">
        <v>13.67548567335486</v>
      </c>
      <c r="D15" s="87">
        <v>13.726950969064767</v>
      </c>
      <c r="E15" s="87">
        <v>13.109021478669117</v>
      </c>
      <c r="F15" s="87">
        <v>13.726950969064767</v>
      </c>
      <c r="G15" s="88">
        <v>13.559602272538378</v>
      </c>
      <c r="H15" s="67"/>
      <c r="I15" s="67"/>
      <c r="J15" s="67"/>
      <c r="K15" s="67"/>
      <c r="L15" s="67"/>
      <c r="M15" s="67"/>
      <c r="N15" s="67"/>
    </row>
    <row r="16" spans="1:14" ht="32.25" customHeight="1">
      <c r="A16" s="85" t="s">
        <v>18</v>
      </c>
      <c r="B16" s="86" t="s">
        <v>116</v>
      </c>
      <c r="C16" s="87">
        <v>4.4841586877306296</v>
      </c>
      <c r="D16" s="87">
        <v>4.1599911418062598</v>
      </c>
      <c r="E16" s="87">
        <v>4.3492724119262949</v>
      </c>
      <c r="F16" s="87">
        <v>4.1599911418062598</v>
      </c>
      <c r="G16" s="88">
        <v>4.2883533458173613</v>
      </c>
      <c r="H16" s="67"/>
      <c r="I16" s="67"/>
      <c r="J16" s="67"/>
      <c r="K16" s="67"/>
      <c r="L16" s="67"/>
      <c r="M16" s="67"/>
      <c r="N16" s="67"/>
    </row>
    <row r="17" spans="1:14" ht="32.25" customHeight="1">
      <c r="A17" s="90" t="s">
        <v>20</v>
      </c>
      <c r="B17" s="91" t="s">
        <v>117</v>
      </c>
      <c r="C17" s="87">
        <v>8.2808866559885139</v>
      </c>
      <c r="D17" s="87">
        <v>8.2727752514347781</v>
      </c>
      <c r="E17" s="87">
        <v>8.3661616983932117</v>
      </c>
      <c r="F17" s="87">
        <v>8.2727752514347781</v>
      </c>
      <c r="G17" s="88">
        <v>8.2981497143128209</v>
      </c>
      <c r="H17" s="67"/>
      <c r="I17" s="67"/>
      <c r="J17" s="67"/>
      <c r="K17" s="67"/>
      <c r="L17" s="67"/>
      <c r="M17" s="67"/>
      <c r="N17" s="67"/>
    </row>
    <row r="18" spans="1:14" ht="32.25" customHeight="1">
      <c r="A18" s="85" t="s">
        <v>22</v>
      </c>
      <c r="B18" s="92" t="s">
        <v>118</v>
      </c>
      <c r="C18" s="87">
        <v>0.65910092617744909</v>
      </c>
      <c r="D18" s="87">
        <v>0.55741447675259659</v>
      </c>
      <c r="E18" s="87">
        <v>0.50698257439602779</v>
      </c>
      <c r="F18" s="87">
        <v>0.55741447675259659</v>
      </c>
      <c r="G18" s="88">
        <v>0.57022811351966751</v>
      </c>
      <c r="H18" s="67"/>
      <c r="I18" s="67"/>
      <c r="J18" s="67"/>
      <c r="K18" s="67"/>
      <c r="L18" s="67"/>
      <c r="M18" s="67"/>
      <c r="N18" s="67"/>
    </row>
    <row r="19" spans="1:14" ht="32.25" customHeight="1">
      <c r="A19" s="85" t="s">
        <v>24</v>
      </c>
      <c r="B19" s="86" t="s">
        <v>119</v>
      </c>
      <c r="C19" s="87">
        <v>0.88653615049735857</v>
      </c>
      <c r="D19" s="87">
        <v>0.85525012045650062</v>
      </c>
      <c r="E19" s="87">
        <v>0.95102462710728408</v>
      </c>
      <c r="F19" s="87">
        <v>0.85525012045650062</v>
      </c>
      <c r="G19" s="88">
        <v>0.887015254629411</v>
      </c>
      <c r="H19" s="67"/>
      <c r="I19" s="67"/>
      <c r="J19" s="67"/>
      <c r="K19" s="67"/>
      <c r="L19" s="67"/>
      <c r="M19" s="67"/>
      <c r="N19" s="67"/>
    </row>
    <row r="20" spans="1:14" ht="32.25" customHeight="1">
      <c r="A20" s="85" t="s">
        <v>26</v>
      </c>
      <c r="B20" s="93" t="s">
        <v>120</v>
      </c>
      <c r="C20" s="87">
        <v>0.57354788623215092</v>
      </c>
      <c r="D20" s="87">
        <v>0.60913235023496104</v>
      </c>
      <c r="E20" s="87">
        <v>0.30318244125608479</v>
      </c>
      <c r="F20" s="87">
        <v>0.60913235023496104</v>
      </c>
      <c r="G20" s="88">
        <v>0.52374875698953949</v>
      </c>
      <c r="H20" s="67"/>
      <c r="I20" s="67"/>
      <c r="J20" s="67"/>
      <c r="K20" s="67"/>
      <c r="L20" s="67"/>
      <c r="M20" s="67"/>
      <c r="N20" s="67"/>
    </row>
    <row r="21" spans="1:14" ht="32.25" customHeight="1">
      <c r="A21" s="95" t="s">
        <v>32</v>
      </c>
      <c r="B21" s="96" t="s">
        <v>121</v>
      </c>
      <c r="C21" s="97">
        <v>0.61324793023692226</v>
      </c>
      <c r="D21" s="97">
        <v>0.88120191536567583</v>
      </c>
      <c r="E21" s="97">
        <v>0.80922770459225379</v>
      </c>
      <c r="F21" s="97">
        <v>0.88120191536567583</v>
      </c>
      <c r="G21" s="98">
        <v>0.79621986639013187</v>
      </c>
      <c r="H21" s="67"/>
      <c r="I21" s="67"/>
      <c r="J21" s="67"/>
      <c r="K21" s="67"/>
      <c r="L21" s="67"/>
      <c r="M21" s="67"/>
      <c r="N21" s="67"/>
    </row>
    <row r="22" spans="1:14" ht="32.25" customHeight="1">
      <c r="A22" s="99"/>
      <c r="B22" s="96" t="s">
        <v>201</v>
      </c>
      <c r="C22" s="97">
        <v>14.428555033245003</v>
      </c>
      <c r="D22" s="97">
        <v>15.355818098840226</v>
      </c>
      <c r="E22" s="97">
        <v>18.243196543162082</v>
      </c>
      <c r="F22" s="97">
        <v>15.355818098840226</v>
      </c>
      <c r="G22" s="120">
        <v>15.845846943521883</v>
      </c>
      <c r="H22" s="67"/>
      <c r="I22" s="67"/>
      <c r="J22" s="67"/>
      <c r="K22" s="67"/>
      <c r="L22" s="67"/>
      <c r="M22" s="67"/>
      <c r="N22" s="67"/>
    </row>
    <row r="23" spans="1:14" s="106" customFormat="1" ht="32.25" customHeight="1">
      <c r="A23" s="101"/>
      <c r="B23" s="102" t="s">
        <v>123</v>
      </c>
      <c r="C23" s="103">
        <v>93.089121424435277</v>
      </c>
      <c r="D23" s="103">
        <v>93.275215020766481</v>
      </c>
      <c r="E23" s="103">
        <v>94.525564665935264</v>
      </c>
      <c r="F23" s="103">
        <v>93.275215020766481</v>
      </c>
      <c r="G23" s="121">
        <v>93.541279032975879</v>
      </c>
      <c r="H23" s="67"/>
      <c r="I23" s="67"/>
      <c r="J23" s="67"/>
      <c r="K23" s="67"/>
      <c r="L23" s="67"/>
      <c r="M23" s="67"/>
      <c r="N23" s="67"/>
    </row>
    <row r="24" spans="1:14" s="60" customFormat="1" ht="32.25" customHeight="1">
      <c r="A24" s="107" t="s">
        <v>63</v>
      </c>
      <c r="B24" s="86" t="s">
        <v>124</v>
      </c>
      <c r="C24" s="108">
        <v>7.6014229974566918</v>
      </c>
      <c r="D24" s="108">
        <v>7.382816011849874</v>
      </c>
      <c r="E24" s="108">
        <v>5.8534757944492046</v>
      </c>
      <c r="F24" s="108">
        <v>7.382816011849874</v>
      </c>
      <c r="G24" s="98">
        <v>7.0551327039014122</v>
      </c>
      <c r="H24" s="67"/>
      <c r="I24" s="67"/>
      <c r="J24" s="67"/>
      <c r="K24" s="67"/>
      <c r="L24" s="67"/>
      <c r="M24" s="67"/>
      <c r="N24" s="67"/>
    </row>
    <row r="25" spans="1:14" ht="32.25" customHeight="1">
      <c r="A25" s="110"/>
      <c r="B25" s="111" t="s">
        <v>125</v>
      </c>
      <c r="C25" s="112">
        <v>100</v>
      </c>
      <c r="D25" s="112">
        <v>100</v>
      </c>
      <c r="E25" s="112">
        <v>100</v>
      </c>
      <c r="F25" s="112">
        <v>100</v>
      </c>
      <c r="G25" s="113">
        <v>100</v>
      </c>
      <c r="H25" s="67"/>
      <c r="I25" s="67"/>
      <c r="J25" s="67"/>
      <c r="K25" s="67"/>
      <c r="L25" s="67"/>
      <c r="M25" s="67"/>
      <c r="N25" s="67"/>
    </row>
    <row r="26" spans="1:14">
      <c r="A26" s="18"/>
      <c r="B26" s="114"/>
      <c r="C26" s="115"/>
      <c r="D26" s="115"/>
      <c r="E26" s="115"/>
      <c r="F26" s="115"/>
      <c r="G26" s="115"/>
      <c r="I26" s="215"/>
    </row>
    <row r="27" spans="1:14" s="2" customFormat="1" ht="12.75" customHeight="1">
      <c r="A27" s="574" t="s">
        <v>53</v>
      </c>
      <c r="B27" s="574"/>
      <c r="C27" s="574"/>
      <c r="D27" s="574"/>
      <c r="E27" s="574"/>
      <c r="F27" s="574"/>
      <c r="G27" s="574"/>
      <c r="H27" s="5"/>
      <c r="I27" s="11"/>
    </row>
    <row r="28" spans="1:14" s="24" customFormat="1" ht="15" customHeight="1">
      <c r="A28" s="29" t="s">
        <v>126</v>
      </c>
      <c r="B28" s="30"/>
      <c r="C28" s="30"/>
      <c r="D28" s="30"/>
      <c r="E28" s="30"/>
      <c r="F28" s="30"/>
      <c r="G28" s="23"/>
      <c r="H28" s="23"/>
      <c r="I28" s="215"/>
    </row>
    <row r="29" spans="1:14" s="24" customFormat="1" ht="14.25" customHeight="1">
      <c r="A29" s="29" t="s">
        <v>127</v>
      </c>
      <c r="B29" s="30"/>
      <c r="C29" s="26"/>
      <c r="D29" s="537"/>
      <c r="E29" s="537"/>
      <c r="F29" s="537"/>
      <c r="G29" s="23"/>
      <c r="H29" s="23"/>
      <c r="I29" s="215"/>
    </row>
    <row r="30" spans="1:14" s="24" customFormat="1" ht="15.75" customHeight="1">
      <c r="A30" s="29" t="s">
        <v>128</v>
      </c>
      <c r="B30" s="30"/>
      <c r="C30" s="26"/>
      <c r="D30" s="537"/>
      <c r="E30" s="537"/>
      <c r="F30" s="537"/>
      <c r="G30" s="23"/>
      <c r="H30" s="23"/>
      <c r="I30" s="215"/>
    </row>
    <row r="31" spans="1:14" s="24" customFormat="1" ht="15.75" customHeight="1">
      <c r="A31" s="29" t="s">
        <v>129</v>
      </c>
      <c r="B31" s="29"/>
      <c r="C31" s="26"/>
      <c r="D31" s="537"/>
      <c r="E31" s="537"/>
      <c r="F31" s="537"/>
      <c r="G31" s="23"/>
      <c r="H31" s="23"/>
      <c r="I31" s="215"/>
    </row>
    <row r="32" spans="1:14" s="24" customFormat="1">
      <c r="A32" s="580" t="s">
        <v>130</v>
      </c>
      <c r="B32" s="580"/>
      <c r="C32" s="26"/>
      <c r="D32" s="537"/>
      <c r="E32" s="537"/>
      <c r="F32" s="537"/>
      <c r="G32" s="23"/>
      <c r="H32" s="23"/>
      <c r="I32" s="215"/>
    </row>
    <row r="33" spans="1:9" s="24" customFormat="1" ht="11.25" customHeight="1">
      <c r="A33" s="116" t="s">
        <v>306</v>
      </c>
      <c r="B33" s="535"/>
      <c r="C33" s="26"/>
      <c r="D33" s="537"/>
      <c r="E33" s="537"/>
      <c r="F33" s="537"/>
      <c r="G33" s="23"/>
      <c r="H33" s="23"/>
      <c r="I33" s="215"/>
    </row>
    <row r="34" spans="1:9" s="24" customFormat="1" ht="12" customHeight="1">
      <c r="A34" s="116" t="s">
        <v>131</v>
      </c>
      <c r="B34" s="535"/>
      <c r="C34" s="26"/>
      <c r="D34" s="537"/>
      <c r="E34" s="537"/>
      <c r="F34" s="537"/>
      <c r="G34" s="23"/>
      <c r="H34" s="23"/>
      <c r="I34" s="215"/>
    </row>
    <row r="35" spans="1:9" s="24" customFormat="1" ht="12" customHeight="1">
      <c r="A35" s="580" t="s">
        <v>132</v>
      </c>
      <c r="B35" s="580"/>
      <c r="C35" s="26"/>
      <c r="D35" s="537"/>
      <c r="E35" s="537"/>
      <c r="F35" s="537"/>
      <c r="G35" s="23"/>
      <c r="H35" s="23"/>
      <c r="I35" s="215"/>
    </row>
    <row r="36" spans="1:9" s="24" customFormat="1" ht="13.5" customHeight="1">
      <c r="A36" s="539" t="s">
        <v>134</v>
      </c>
      <c r="B36" s="539"/>
      <c r="C36" s="26"/>
      <c r="D36" s="537"/>
      <c r="E36" s="537"/>
      <c r="F36" s="537"/>
      <c r="G36" s="23"/>
      <c r="H36" s="23"/>
      <c r="I36" s="215"/>
    </row>
    <row r="37" spans="1:9" s="24" customFormat="1" ht="13.5" customHeight="1">
      <c r="A37" s="540" t="s">
        <v>60</v>
      </c>
      <c r="B37" s="539"/>
      <c r="C37" s="26"/>
      <c r="D37" s="537"/>
      <c r="E37" s="537"/>
      <c r="F37" s="537"/>
      <c r="G37" s="23"/>
      <c r="H37" s="23"/>
      <c r="I37" s="215"/>
    </row>
  </sheetData>
  <mergeCells count="8">
    <mergeCell ref="A32:B32"/>
    <mergeCell ref="A35:B35"/>
    <mergeCell ref="A27:G27"/>
    <mergeCell ref="A1:G1"/>
    <mergeCell ref="A2:G2"/>
    <mergeCell ref="A3:G3"/>
    <mergeCell ref="A4:G4"/>
    <mergeCell ref="A5:A6"/>
  </mergeCells>
  <printOptions horizontalCentered="1"/>
  <pageMargins left="0.39370078740157483" right="0.39370078740157483" top="0.98425196850393704" bottom="0.98425196850393704" header="0.31496062992125984" footer="0.31496062992125984"/>
  <pageSetup scale="6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theme="6" tint="0.79998168889431442"/>
  </sheetPr>
  <dimension ref="A1:N38"/>
  <sheetViews>
    <sheetView zoomScale="80" zoomScaleNormal="80" zoomScaleSheetLayoutView="53" workbookViewId="0">
      <selection sqref="A1:G1"/>
    </sheetView>
  </sheetViews>
  <sheetFormatPr baseColWidth="10" defaultColWidth="11.5703125" defaultRowHeight="12.75"/>
  <cols>
    <col min="1" max="1" width="15.5703125" style="24" customWidth="1"/>
    <col min="2" max="2" width="64.140625" style="24" customWidth="1"/>
    <col min="3" max="6" width="13.7109375" style="23" customWidth="1"/>
    <col min="7" max="7" width="12.7109375" style="23" customWidth="1"/>
    <col min="8" max="8" width="11.5703125" style="23"/>
    <col min="9" max="9" width="11.5703125" style="215"/>
    <col min="10" max="256" width="11.5703125" style="23"/>
    <col min="257" max="257" width="15.5703125" style="23" customWidth="1"/>
    <col min="258" max="258" width="64.140625" style="23" customWidth="1"/>
    <col min="259" max="262" width="13.7109375" style="23" customWidth="1"/>
    <col min="263" max="263" width="12.7109375" style="23" customWidth="1"/>
    <col min="264" max="512" width="11.5703125" style="23"/>
    <col min="513" max="513" width="15.5703125" style="23" customWidth="1"/>
    <col min="514" max="514" width="64.140625" style="23" customWidth="1"/>
    <col min="515" max="518" width="13.7109375" style="23" customWidth="1"/>
    <col min="519" max="519" width="12.7109375" style="23" customWidth="1"/>
    <col min="520" max="768" width="11.5703125" style="23"/>
    <col min="769" max="769" width="15.5703125" style="23" customWidth="1"/>
    <col min="770" max="770" width="64.140625" style="23" customWidth="1"/>
    <col min="771" max="774" width="13.7109375" style="23" customWidth="1"/>
    <col min="775" max="775" width="12.7109375" style="23" customWidth="1"/>
    <col min="776" max="1024" width="11.5703125" style="23"/>
    <col min="1025" max="1025" width="15.5703125" style="23" customWidth="1"/>
    <col min="1026" max="1026" width="64.140625" style="23" customWidth="1"/>
    <col min="1027" max="1030" width="13.7109375" style="23" customWidth="1"/>
    <col min="1031" max="1031" width="12.7109375" style="23" customWidth="1"/>
    <col min="1032" max="1280" width="11.5703125" style="23"/>
    <col min="1281" max="1281" width="15.5703125" style="23" customWidth="1"/>
    <col min="1282" max="1282" width="64.140625" style="23" customWidth="1"/>
    <col min="1283" max="1286" width="13.7109375" style="23" customWidth="1"/>
    <col min="1287" max="1287" width="12.7109375" style="23" customWidth="1"/>
    <col min="1288" max="1536" width="11.5703125" style="23"/>
    <col min="1537" max="1537" width="15.5703125" style="23" customWidth="1"/>
    <col min="1538" max="1538" width="64.140625" style="23" customWidth="1"/>
    <col min="1539" max="1542" width="13.7109375" style="23" customWidth="1"/>
    <col min="1543" max="1543" width="12.7109375" style="23" customWidth="1"/>
    <col min="1544" max="1792" width="11.5703125" style="23"/>
    <col min="1793" max="1793" width="15.5703125" style="23" customWidth="1"/>
    <col min="1794" max="1794" width="64.140625" style="23" customWidth="1"/>
    <col min="1795" max="1798" width="13.7109375" style="23" customWidth="1"/>
    <col min="1799" max="1799" width="12.7109375" style="23" customWidth="1"/>
    <col min="1800" max="2048" width="11.5703125" style="23"/>
    <col min="2049" max="2049" width="15.5703125" style="23" customWidth="1"/>
    <col min="2050" max="2050" width="64.140625" style="23" customWidth="1"/>
    <col min="2051" max="2054" width="13.7109375" style="23" customWidth="1"/>
    <col min="2055" max="2055" width="12.7109375" style="23" customWidth="1"/>
    <col min="2056" max="2304" width="11.5703125" style="23"/>
    <col min="2305" max="2305" width="15.5703125" style="23" customWidth="1"/>
    <col min="2306" max="2306" width="64.140625" style="23" customWidth="1"/>
    <col min="2307" max="2310" width="13.7109375" style="23" customWidth="1"/>
    <col min="2311" max="2311" width="12.7109375" style="23" customWidth="1"/>
    <col min="2312" max="2560" width="11.5703125" style="23"/>
    <col min="2561" max="2561" width="15.5703125" style="23" customWidth="1"/>
    <col min="2562" max="2562" width="64.140625" style="23" customWidth="1"/>
    <col min="2563" max="2566" width="13.7109375" style="23" customWidth="1"/>
    <col min="2567" max="2567" width="12.7109375" style="23" customWidth="1"/>
    <col min="2568" max="2816" width="11.5703125" style="23"/>
    <col min="2817" max="2817" width="15.5703125" style="23" customWidth="1"/>
    <col min="2818" max="2818" width="64.140625" style="23" customWidth="1"/>
    <col min="2819" max="2822" width="13.7109375" style="23" customWidth="1"/>
    <col min="2823" max="2823" width="12.7109375" style="23" customWidth="1"/>
    <col min="2824" max="3072" width="11.5703125" style="23"/>
    <col min="3073" max="3073" width="15.5703125" style="23" customWidth="1"/>
    <col min="3074" max="3074" width="64.140625" style="23" customWidth="1"/>
    <col min="3075" max="3078" width="13.7109375" style="23" customWidth="1"/>
    <col min="3079" max="3079" width="12.7109375" style="23" customWidth="1"/>
    <col min="3080" max="3328" width="11.5703125" style="23"/>
    <col min="3329" max="3329" width="15.5703125" style="23" customWidth="1"/>
    <col min="3330" max="3330" width="64.140625" style="23" customWidth="1"/>
    <col min="3331" max="3334" width="13.7109375" style="23" customWidth="1"/>
    <col min="3335" max="3335" width="12.7109375" style="23" customWidth="1"/>
    <col min="3336" max="3584" width="11.5703125" style="23"/>
    <col min="3585" max="3585" width="15.5703125" style="23" customWidth="1"/>
    <col min="3586" max="3586" width="64.140625" style="23" customWidth="1"/>
    <col min="3587" max="3590" width="13.7109375" style="23" customWidth="1"/>
    <col min="3591" max="3591" width="12.7109375" style="23" customWidth="1"/>
    <col min="3592" max="3840" width="11.5703125" style="23"/>
    <col min="3841" max="3841" width="15.5703125" style="23" customWidth="1"/>
    <col min="3842" max="3842" width="64.140625" style="23" customWidth="1"/>
    <col min="3843" max="3846" width="13.7109375" style="23" customWidth="1"/>
    <col min="3847" max="3847" width="12.7109375" style="23" customWidth="1"/>
    <col min="3848" max="4096" width="11.5703125" style="23"/>
    <col min="4097" max="4097" width="15.5703125" style="23" customWidth="1"/>
    <col min="4098" max="4098" width="64.140625" style="23" customWidth="1"/>
    <col min="4099" max="4102" width="13.7109375" style="23" customWidth="1"/>
    <col min="4103" max="4103" width="12.7109375" style="23" customWidth="1"/>
    <col min="4104" max="4352" width="11.5703125" style="23"/>
    <col min="4353" max="4353" width="15.5703125" style="23" customWidth="1"/>
    <col min="4354" max="4354" width="64.140625" style="23" customWidth="1"/>
    <col min="4355" max="4358" width="13.7109375" style="23" customWidth="1"/>
    <col min="4359" max="4359" width="12.7109375" style="23" customWidth="1"/>
    <col min="4360" max="4608" width="11.5703125" style="23"/>
    <col min="4609" max="4609" width="15.5703125" style="23" customWidth="1"/>
    <col min="4610" max="4610" width="64.140625" style="23" customWidth="1"/>
    <col min="4611" max="4614" width="13.7109375" style="23" customWidth="1"/>
    <col min="4615" max="4615" width="12.7109375" style="23" customWidth="1"/>
    <col min="4616" max="4864" width="11.5703125" style="23"/>
    <col min="4865" max="4865" width="15.5703125" style="23" customWidth="1"/>
    <col min="4866" max="4866" width="64.140625" style="23" customWidth="1"/>
    <col min="4867" max="4870" width="13.7109375" style="23" customWidth="1"/>
    <col min="4871" max="4871" width="12.7109375" style="23" customWidth="1"/>
    <col min="4872" max="5120" width="11.5703125" style="23"/>
    <col min="5121" max="5121" width="15.5703125" style="23" customWidth="1"/>
    <col min="5122" max="5122" width="64.140625" style="23" customWidth="1"/>
    <col min="5123" max="5126" width="13.7109375" style="23" customWidth="1"/>
    <col min="5127" max="5127" width="12.7109375" style="23" customWidth="1"/>
    <col min="5128" max="5376" width="11.5703125" style="23"/>
    <col min="5377" max="5377" width="15.5703125" style="23" customWidth="1"/>
    <col min="5378" max="5378" width="64.140625" style="23" customWidth="1"/>
    <col min="5379" max="5382" width="13.7109375" style="23" customWidth="1"/>
    <col min="5383" max="5383" width="12.7109375" style="23" customWidth="1"/>
    <col min="5384" max="5632" width="11.5703125" style="23"/>
    <col min="5633" max="5633" width="15.5703125" style="23" customWidth="1"/>
    <col min="5634" max="5634" width="64.140625" style="23" customWidth="1"/>
    <col min="5635" max="5638" width="13.7109375" style="23" customWidth="1"/>
    <col min="5639" max="5639" width="12.7109375" style="23" customWidth="1"/>
    <col min="5640" max="5888" width="11.5703125" style="23"/>
    <col min="5889" max="5889" width="15.5703125" style="23" customWidth="1"/>
    <col min="5890" max="5890" width="64.140625" style="23" customWidth="1"/>
    <col min="5891" max="5894" width="13.7109375" style="23" customWidth="1"/>
    <col min="5895" max="5895" width="12.7109375" style="23" customWidth="1"/>
    <col min="5896" max="6144" width="11.5703125" style="23"/>
    <col min="6145" max="6145" width="15.5703125" style="23" customWidth="1"/>
    <col min="6146" max="6146" width="64.140625" style="23" customWidth="1"/>
    <col min="6147" max="6150" width="13.7109375" style="23" customWidth="1"/>
    <col min="6151" max="6151" width="12.7109375" style="23" customWidth="1"/>
    <col min="6152" max="6400" width="11.5703125" style="23"/>
    <col min="6401" max="6401" width="15.5703125" style="23" customWidth="1"/>
    <col min="6402" max="6402" width="64.140625" style="23" customWidth="1"/>
    <col min="6403" max="6406" width="13.7109375" style="23" customWidth="1"/>
    <col min="6407" max="6407" width="12.7109375" style="23" customWidth="1"/>
    <col min="6408" max="6656" width="11.5703125" style="23"/>
    <col min="6657" max="6657" width="15.5703125" style="23" customWidth="1"/>
    <col min="6658" max="6658" width="64.140625" style="23" customWidth="1"/>
    <col min="6659" max="6662" width="13.7109375" style="23" customWidth="1"/>
    <col min="6663" max="6663" width="12.7109375" style="23" customWidth="1"/>
    <col min="6664" max="6912" width="11.5703125" style="23"/>
    <col min="6913" max="6913" width="15.5703125" style="23" customWidth="1"/>
    <col min="6914" max="6914" width="64.140625" style="23" customWidth="1"/>
    <col min="6915" max="6918" width="13.7109375" style="23" customWidth="1"/>
    <col min="6919" max="6919" width="12.7109375" style="23" customWidth="1"/>
    <col min="6920" max="7168" width="11.5703125" style="23"/>
    <col min="7169" max="7169" width="15.5703125" style="23" customWidth="1"/>
    <col min="7170" max="7170" width="64.140625" style="23" customWidth="1"/>
    <col min="7171" max="7174" width="13.7109375" style="23" customWidth="1"/>
    <col min="7175" max="7175" width="12.7109375" style="23" customWidth="1"/>
    <col min="7176" max="7424" width="11.5703125" style="23"/>
    <col min="7425" max="7425" width="15.5703125" style="23" customWidth="1"/>
    <col min="7426" max="7426" width="64.140625" style="23" customWidth="1"/>
    <col min="7427" max="7430" width="13.7109375" style="23" customWidth="1"/>
    <col min="7431" max="7431" width="12.7109375" style="23" customWidth="1"/>
    <col min="7432" max="7680" width="11.5703125" style="23"/>
    <col min="7681" max="7681" width="15.5703125" style="23" customWidth="1"/>
    <col min="7682" max="7682" width="64.140625" style="23" customWidth="1"/>
    <col min="7683" max="7686" width="13.7109375" style="23" customWidth="1"/>
    <col min="7687" max="7687" width="12.7109375" style="23" customWidth="1"/>
    <col min="7688" max="7936" width="11.5703125" style="23"/>
    <col min="7937" max="7937" width="15.5703125" style="23" customWidth="1"/>
    <col min="7938" max="7938" width="64.140625" style="23" customWidth="1"/>
    <col min="7939" max="7942" width="13.7109375" style="23" customWidth="1"/>
    <col min="7943" max="7943" width="12.7109375" style="23" customWidth="1"/>
    <col min="7944" max="8192" width="11.5703125" style="23"/>
    <col min="8193" max="8193" width="15.5703125" style="23" customWidth="1"/>
    <col min="8194" max="8194" width="64.140625" style="23" customWidth="1"/>
    <col min="8195" max="8198" width="13.7109375" style="23" customWidth="1"/>
    <col min="8199" max="8199" width="12.7109375" style="23" customWidth="1"/>
    <col min="8200" max="8448" width="11.5703125" style="23"/>
    <col min="8449" max="8449" width="15.5703125" style="23" customWidth="1"/>
    <col min="8450" max="8450" width="64.140625" style="23" customWidth="1"/>
    <col min="8451" max="8454" width="13.7109375" style="23" customWidth="1"/>
    <col min="8455" max="8455" width="12.7109375" style="23" customWidth="1"/>
    <col min="8456" max="8704" width="11.5703125" style="23"/>
    <col min="8705" max="8705" width="15.5703125" style="23" customWidth="1"/>
    <col min="8706" max="8706" width="64.140625" style="23" customWidth="1"/>
    <col min="8707" max="8710" width="13.7109375" style="23" customWidth="1"/>
    <col min="8711" max="8711" width="12.7109375" style="23" customWidth="1"/>
    <col min="8712" max="8960" width="11.5703125" style="23"/>
    <col min="8961" max="8961" width="15.5703125" style="23" customWidth="1"/>
    <col min="8962" max="8962" width="64.140625" style="23" customWidth="1"/>
    <col min="8963" max="8966" width="13.7109375" style="23" customWidth="1"/>
    <col min="8967" max="8967" width="12.7109375" style="23" customWidth="1"/>
    <col min="8968" max="9216" width="11.5703125" style="23"/>
    <col min="9217" max="9217" width="15.5703125" style="23" customWidth="1"/>
    <col min="9218" max="9218" width="64.140625" style="23" customWidth="1"/>
    <col min="9219" max="9222" width="13.7109375" style="23" customWidth="1"/>
    <col min="9223" max="9223" width="12.7109375" style="23" customWidth="1"/>
    <col min="9224" max="9472" width="11.5703125" style="23"/>
    <col min="9473" max="9473" width="15.5703125" style="23" customWidth="1"/>
    <col min="9474" max="9474" width="64.140625" style="23" customWidth="1"/>
    <col min="9475" max="9478" width="13.7109375" style="23" customWidth="1"/>
    <col min="9479" max="9479" width="12.7109375" style="23" customWidth="1"/>
    <col min="9480" max="9728" width="11.5703125" style="23"/>
    <col min="9729" max="9729" width="15.5703125" style="23" customWidth="1"/>
    <col min="9730" max="9730" width="64.140625" style="23" customWidth="1"/>
    <col min="9731" max="9734" width="13.7109375" style="23" customWidth="1"/>
    <col min="9735" max="9735" width="12.7109375" style="23" customWidth="1"/>
    <col min="9736" max="9984" width="11.5703125" style="23"/>
    <col min="9985" max="9985" width="15.5703125" style="23" customWidth="1"/>
    <col min="9986" max="9986" width="64.140625" style="23" customWidth="1"/>
    <col min="9987" max="9990" width="13.7109375" style="23" customWidth="1"/>
    <col min="9991" max="9991" width="12.7109375" style="23" customWidth="1"/>
    <col min="9992" max="10240" width="11.5703125" style="23"/>
    <col min="10241" max="10241" width="15.5703125" style="23" customWidth="1"/>
    <col min="10242" max="10242" width="64.140625" style="23" customWidth="1"/>
    <col min="10243" max="10246" width="13.7109375" style="23" customWidth="1"/>
    <col min="10247" max="10247" width="12.7109375" style="23" customWidth="1"/>
    <col min="10248" max="10496" width="11.5703125" style="23"/>
    <col min="10497" max="10497" width="15.5703125" style="23" customWidth="1"/>
    <col min="10498" max="10498" width="64.140625" style="23" customWidth="1"/>
    <col min="10499" max="10502" width="13.7109375" style="23" customWidth="1"/>
    <col min="10503" max="10503" width="12.7109375" style="23" customWidth="1"/>
    <col min="10504" max="10752" width="11.5703125" style="23"/>
    <col min="10753" max="10753" width="15.5703125" style="23" customWidth="1"/>
    <col min="10754" max="10754" width="64.140625" style="23" customWidth="1"/>
    <col min="10755" max="10758" width="13.7109375" style="23" customWidth="1"/>
    <col min="10759" max="10759" width="12.7109375" style="23" customWidth="1"/>
    <col min="10760" max="11008" width="11.5703125" style="23"/>
    <col min="11009" max="11009" width="15.5703125" style="23" customWidth="1"/>
    <col min="11010" max="11010" width="64.140625" style="23" customWidth="1"/>
    <col min="11011" max="11014" width="13.7109375" style="23" customWidth="1"/>
    <col min="11015" max="11015" width="12.7109375" style="23" customWidth="1"/>
    <col min="11016" max="11264" width="11.5703125" style="23"/>
    <col min="11265" max="11265" width="15.5703125" style="23" customWidth="1"/>
    <col min="11266" max="11266" width="64.140625" style="23" customWidth="1"/>
    <col min="11267" max="11270" width="13.7109375" style="23" customWidth="1"/>
    <col min="11271" max="11271" width="12.7109375" style="23" customWidth="1"/>
    <col min="11272" max="11520" width="11.5703125" style="23"/>
    <col min="11521" max="11521" width="15.5703125" style="23" customWidth="1"/>
    <col min="11522" max="11522" width="64.140625" style="23" customWidth="1"/>
    <col min="11523" max="11526" width="13.7109375" style="23" customWidth="1"/>
    <col min="11527" max="11527" width="12.7109375" style="23" customWidth="1"/>
    <col min="11528" max="11776" width="11.5703125" style="23"/>
    <col min="11777" max="11777" width="15.5703125" style="23" customWidth="1"/>
    <col min="11778" max="11778" width="64.140625" style="23" customWidth="1"/>
    <col min="11779" max="11782" width="13.7109375" style="23" customWidth="1"/>
    <col min="11783" max="11783" width="12.7109375" style="23" customWidth="1"/>
    <col min="11784" max="12032" width="11.5703125" style="23"/>
    <col min="12033" max="12033" width="15.5703125" style="23" customWidth="1"/>
    <col min="12034" max="12034" width="64.140625" style="23" customWidth="1"/>
    <col min="12035" max="12038" width="13.7109375" style="23" customWidth="1"/>
    <col min="12039" max="12039" width="12.7109375" style="23" customWidth="1"/>
    <col min="12040" max="12288" width="11.5703125" style="23"/>
    <col min="12289" max="12289" width="15.5703125" style="23" customWidth="1"/>
    <col min="12290" max="12290" width="64.140625" style="23" customWidth="1"/>
    <col min="12291" max="12294" width="13.7109375" style="23" customWidth="1"/>
    <col min="12295" max="12295" width="12.7109375" style="23" customWidth="1"/>
    <col min="12296" max="12544" width="11.5703125" style="23"/>
    <col min="12545" max="12545" width="15.5703125" style="23" customWidth="1"/>
    <col min="12546" max="12546" width="64.140625" style="23" customWidth="1"/>
    <col min="12547" max="12550" width="13.7109375" style="23" customWidth="1"/>
    <col min="12551" max="12551" width="12.7109375" style="23" customWidth="1"/>
    <col min="12552" max="12800" width="11.5703125" style="23"/>
    <col min="12801" max="12801" width="15.5703125" style="23" customWidth="1"/>
    <col min="12802" max="12802" width="64.140625" style="23" customWidth="1"/>
    <col min="12803" max="12806" width="13.7109375" style="23" customWidth="1"/>
    <col min="12807" max="12807" width="12.7109375" style="23" customWidth="1"/>
    <col min="12808" max="13056" width="11.5703125" style="23"/>
    <col min="13057" max="13057" width="15.5703125" style="23" customWidth="1"/>
    <col min="13058" max="13058" width="64.140625" style="23" customWidth="1"/>
    <col min="13059" max="13062" width="13.7109375" style="23" customWidth="1"/>
    <col min="13063" max="13063" width="12.7109375" style="23" customWidth="1"/>
    <col min="13064" max="13312" width="11.5703125" style="23"/>
    <col min="13313" max="13313" width="15.5703125" style="23" customWidth="1"/>
    <col min="13314" max="13314" width="64.140625" style="23" customWidth="1"/>
    <col min="13315" max="13318" width="13.7109375" style="23" customWidth="1"/>
    <col min="13319" max="13319" width="12.7109375" style="23" customWidth="1"/>
    <col min="13320" max="13568" width="11.5703125" style="23"/>
    <col min="13569" max="13569" width="15.5703125" style="23" customWidth="1"/>
    <col min="13570" max="13570" width="64.140625" style="23" customWidth="1"/>
    <col min="13571" max="13574" width="13.7109375" style="23" customWidth="1"/>
    <col min="13575" max="13575" width="12.7109375" style="23" customWidth="1"/>
    <col min="13576" max="13824" width="11.5703125" style="23"/>
    <col min="13825" max="13825" width="15.5703125" style="23" customWidth="1"/>
    <col min="13826" max="13826" width="64.140625" style="23" customWidth="1"/>
    <col min="13827" max="13830" width="13.7109375" style="23" customWidth="1"/>
    <col min="13831" max="13831" width="12.7109375" style="23" customWidth="1"/>
    <col min="13832" max="14080" width="11.5703125" style="23"/>
    <col min="14081" max="14081" width="15.5703125" style="23" customWidth="1"/>
    <col min="14082" max="14082" width="64.140625" style="23" customWidth="1"/>
    <col min="14083" max="14086" width="13.7109375" style="23" customWidth="1"/>
    <col min="14087" max="14087" width="12.7109375" style="23" customWidth="1"/>
    <col min="14088" max="14336" width="11.5703125" style="23"/>
    <col min="14337" max="14337" width="15.5703125" style="23" customWidth="1"/>
    <col min="14338" max="14338" width="64.140625" style="23" customWidth="1"/>
    <col min="14339" max="14342" width="13.7109375" style="23" customWidth="1"/>
    <col min="14343" max="14343" width="12.7109375" style="23" customWidth="1"/>
    <col min="14344" max="14592" width="11.5703125" style="23"/>
    <col min="14593" max="14593" width="15.5703125" style="23" customWidth="1"/>
    <col min="14594" max="14594" width="64.140625" style="23" customWidth="1"/>
    <col min="14595" max="14598" width="13.7109375" style="23" customWidth="1"/>
    <col min="14599" max="14599" width="12.7109375" style="23" customWidth="1"/>
    <col min="14600" max="14848" width="11.5703125" style="23"/>
    <col min="14849" max="14849" width="15.5703125" style="23" customWidth="1"/>
    <col min="14850" max="14850" width="64.140625" style="23" customWidth="1"/>
    <col min="14851" max="14854" width="13.7109375" style="23" customWidth="1"/>
    <col min="14855" max="14855" width="12.7109375" style="23" customWidth="1"/>
    <col min="14856" max="15104" width="11.5703125" style="23"/>
    <col min="15105" max="15105" width="15.5703125" style="23" customWidth="1"/>
    <col min="15106" max="15106" width="64.140625" style="23" customWidth="1"/>
    <col min="15107" max="15110" width="13.7109375" style="23" customWidth="1"/>
    <col min="15111" max="15111" width="12.7109375" style="23" customWidth="1"/>
    <col min="15112" max="15360" width="11.5703125" style="23"/>
    <col min="15361" max="15361" width="15.5703125" style="23" customWidth="1"/>
    <col min="15362" max="15362" width="64.140625" style="23" customWidth="1"/>
    <col min="15363" max="15366" width="13.7109375" style="23" customWidth="1"/>
    <col min="15367" max="15367" width="12.7109375" style="23" customWidth="1"/>
    <col min="15368" max="15616" width="11.5703125" style="23"/>
    <col min="15617" max="15617" width="15.5703125" style="23" customWidth="1"/>
    <col min="15618" max="15618" width="64.140625" style="23" customWidth="1"/>
    <col min="15619" max="15622" width="13.7109375" style="23" customWidth="1"/>
    <col min="15623" max="15623" width="12.7109375" style="23" customWidth="1"/>
    <col min="15624" max="15872" width="11.5703125" style="23"/>
    <col min="15873" max="15873" width="15.5703125" style="23" customWidth="1"/>
    <col min="15874" max="15874" width="64.140625" style="23" customWidth="1"/>
    <col min="15875" max="15878" width="13.7109375" style="23" customWidth="1"/>
    <col min="15879" max="15879" width="12.7109375" style="23" customWidth="1"/>
    <col min="15880" max="16128" width="11.5703125" style="23"/>
    <col min="16129" max="16129" width="15.5703125" style="23" customWidth="1"/>
    <col min="16130" max="16130" width="64.140625" style="23" customWidth="1"/>
    <col min="16131" max="16134" width="13.7109375" style="23" customWidth="1"/>
    <col min="16135" max="16135" width="12.7109375" style="23" customWidth="1"/>
    <col min="16136" max="16384" width="11.5703125" style="23"/>
  </cols>
  <sheetData>
    <row r="1" spans="1:14">
      <c r="A1" s="563" t="s">
        <v>35</v>
      </c>
      <c r="B1" s="563"/>
      <c r="C1" s="563"/>
      <c r="D1" s="563"/>
      <c r="E1" s="563"/>
      <c r="F1" s="563"/>
      <c r="G1" s="563"/>
    </row>
    <row r="2" spans="1:14">
      <c r="A2" s="564" t="s">
        <v>36</v>
      </c>
      <c r="B2" s="564"/>
      <c r="C2" s="564"/>
      <c r="D2" s="564"/>
      <c r="E2" s="564"/>
      <c r="F2" s="564"/>
      <c r="G2" s="564"/>
    </row>
    <row r="3" spans="1:14">
      <c r="A3" s="563" t="s">
        <v>37</v>
      </c>
      <c r="B3" s="563"/>
      <c r="C3" s="563"/>
      <c r="D3" s="563"/>
      <c r="E3" s="563"/>
      <c r="F3" s="563"/>
      <c r="G3" s="563"/>
    </row>
    <row r="4" spans="1:14" ht="53.25" customHeight="1">
      <c r="A4" s="582" t="s">
        <v>280</v>
      </c>
      <c r="B4" s="582"/>
      <c r="C4" s="582"/>
      <c r="D4" s="582"/>
      <c r="E4" s="582"/>
      <c r="F4" s="582"/>
      <c r="G4" s="582"/>
    </row>
    <row r="5" spans="1:14" ht="32.1" customHeight="1">
      <c r="A5" s="555" t="s">
        <v>106</v>
      </c>
      <c r="B5" s="83" t="s">
        <v>107</v>
      </c>
      <c r="C5" s="40" t="s">
        <v>108</v>
      </c>
      <c r="D5" s="42"/>
      <c r="E5" s="42"/>
      <c r="F5" s="42"/>
      <c r="G5" s="84" t="s">
        <v>109</v>
      </c>
    </row>
    <row r="6" spans="1:14" ht="32.1" customHeight="1">
      <c r="A6" s="556"/>
      <c r="B6" s="45"/>
      <c r="C6" s="7">
        <v>2018</v>
      </c>
      <c r="D6" s="541" t="s">
        <v>207</v>
      </c>
      <c r="E6" s="541" t="s">
        <v>206</v>
      </c>
      <c r="F6" s="541" t="s">
        <v>214</v>
      </c>
      <c r="G6" s="47" t="s">
        <v>110</v>
      </c>
      <c r="J6" s="320"/>
      <c r="K6" s="320"/>
      <c r="L6" s="316"/>
    </row>
    <row r="7" spans="1:14" s="60" customFormat="1" ht="32.25" customHeight="1">
      <c r="A7" s="85" t="s">
        <v>0</v>
      </c>
      <c r="B7" s="86" t="s">
        <v>111</v>
      </c>
      <c r="C7" s="87">
        <v>29.813973782410834</v>
      </c>
      <c r="D7" s="87">
        <v>32.27690216714295</v>
      </c>
      <c r="E7" s="87">
        <v>32.603252632776361</v>
      </c>
      <c r="F7" s="87">
        <v>32.27690216714295</v>
      </c>
      <c r="G7" s="88">
        <v>31.742757687368272</v>
      </c>
      <c r="H7" s="320"/>
      <c r="I7" s="317"/>
      <c r="J7" s="320"/>
      <c r="K7" s="320"/>
      <c r="L7" s="316"/>
      <c r="M7" s="67"/>
      <c r="N7" s="67"/>
    </row>
    <row r="8" spans="1:14" s="60" customFormat="1" ht="32.25" customHeight="1">
      <c r="A8" s="85" t="s">
        <v>2</v>
      </c>
      <c r="B8" s="86" t="s">
        <v>3</v>
      </c>
      <c r="C8" s="87">
        <v>1.4382858618589829</v>
      </c>
      <c r="D8" s="87">
        <v>0.93305133967787179</v>
      </c>
      <c r="E8" s="87">
        <v>0.34016278108460574</v>
      </c>
      <c r="F8" s="87">
        <v>0.93305133967787179</v>
      </c>
      <c r="G8" s="88">
        <v>0.91113783057483311</v>
      </c>
      <c r="H8" s="320"/>
      <c r="I8" s="317"/>
      <c r="J8" s="320"/>
      <c r="K8" s="320"/>
      <c r="L8" s="316"/>
      <c r="M8" s="67"/>
      <c r="N8" s="67"/>
    </row>
    <row r="9" spans="1:14" s="60" customFormat="1" ht="32.25" customHeight="1">
      <c r="A9" s="85" t="s">
        <v>4</v>
      </c>
      <c r="B9" s="86" t="s">
        <v>112</v>
      </c>
      <c r="C9" s="87">
        <v>0.58932962199756123</v>
      </c>
      <c r="D9" s="87">
        <v>0.55890662641208755</v>
      </c>
      <c r="E9" s="87">
        <v>0.34614538805724998</v>
      </c>
      <c r="F9" s="87">
        <v>0.55890662641208755</v>
      </c>
      <c r="G9" s="88">
        <v>0.51332206571974659</v>
      </c>
      <c r="H9" s="320"/>
      <c r="I9" s="317"/>
      <c r="J9" s="320"/>
      <c r="K9" s="320"/>
      <c r="L9" s="316"/>
      <c r="M9" s="67"/>
      <c r="N9" s="67"/>
    </row>
    <row r="10" spans="1:14" s="60" customFormat="1" ht="32.25" customHeight="1">
      <c r="A10" s="85" t="s">
        <v>6</v>
      </c>
      <c r="B10" s="86" t="s">
        <v>7</v>
      </c>
      <c r="C10" s="87">
        <v>0</v>
      </c>
      <c r="D10" s="87">
        <v>0</v>
      </c>
      <c r="E10" s="87">
        <v>0</v>
      </c>
      <c r="F10" s="87">
        <v>0</v>
      </c>
      <c r="G10" s="88">
        <v>0</v>
      </c>
      <c r="H10" s="320"/>
      <c r="I10" s="317"/>
      <c r="J10" s="320"/>
      <c r="K10" s="320"/>
      <c r="L10" s="316"/>
      <c r="M10" s="67"/>
      <c r="N10" s="67"/>
    </row>
    <row r="11" spans="1:14" s="60" customFormat="1" ht="32.25" customHeight="1">
      <c r="A11" s="85" t="s">
        <v>8</v>
      </c>
      <c r="B11" s="86" t="s">
        <v>9</v>
      </c>
      <c r="C11" s="87">
        <v>1.5089439051992142</v>
      </c>
      <c r="D11" s="87">
        <v>1.5088700967119113</v>
      </c>
      <c r="E11" s="87">
        <v>1.2593709544788139</v>
      </c>
      <c r="F11" s="87">
        <v>1.5088700967119113</v>
      </c>
      <c r="G11" s="88">
        <v>1.4465137632754628</v>
      </c>
      <c r="H11" s="320"/>
      <c r="I11" s="317"/>
      <c r="J11" s="320"/>
      <c r="K11" s="320"/>
      <c r="L11" s="316"/>
      <c r="M11" s="67"/>
      <c r="N11" s="67"/>
    </row>
    <row r="12" spans="1:14" s="60" customFormat="1" ht="32.25" customHeight="1">
      <c r="A12" s="85" t="s">
        <v>10</v>
      </c>
      <c r="B12" s="86" t="s">
        <v>113</v>
      </c>
      <c r="C12" s="87">
        <v>2.3353697674480238</v>
      </c>
      <c r="D12" s="87">
        <v>2.3379371238030688</v>
      </c>
      <c r="E12" s="87">
        <v>0.86832822267110954</v>
      </c>
      <c r="F12" s="87">
        <v>2.3379371238030688</v>
      </c>
      <c r="G12" s="88">
        <v>1.969893059431318</v>
      </c>
      <c r="H12" s="320"/>
      <c r="I12" s="317"/>
      <c r="J12" s="320"/>
      <c r="K12" s="320"/>
      <c r="L12" s="316"/>
      <c r="M12" s="67"/>
      <c r="N12" s="67"/>
    </row>
    <row r="13" spans="1:14" ht="32.25" customHeight="1">
      <c r="A13" s="85" t="s">
        <v>12</v>
      </c>
      <c r="B13" s="89" t="s">
        <v>114</v>
      </c>
      <c r="C13" s="87">
        <v>0.73432092677184535</v>
      </c>
      <c r="D13" s="87">
        <v>0.70011563469106874</v>
      </c>
      <c r="E13" s="87">
        <v>0.68026226938310341</v>
      </c>
      <c r="F13" s="87">
        <v>0.70011563469106874</v>
      </c>
      <c r="G13" s="88">
        <v>0.70370361638427159</v>
      </c>
      <c r="H13" s="320"/>
      <c r="I13" s="317"/>
      <c r="J13" s="320"/>
      <c r="K13" s="320"/>
      <c r="L13" s="316"/>
      <c r="M13" s="67"/>
      <c r="N13" s="67"/>
    </row>
    <row r="14" spans="1:14" ht="32.25" customHeight="1">
      <c r="A14" s="85" t="s">
        <v>14</v>
      </c>
      <c r="B14" s="86" t="s">
        <v>115</v>
      </c>
      <c r="C14" s="87">
        <v>0.18219557284956522</v>
      </c>
      <c r="D14" s="87">
        <v>0.14952487157123545</v>
      </c>
      <c r="E14" s="87">
        <v>3.7433444597527128E-2</v>
      </c>
      <c r="F14" s="87">
        <v>0.14952487157123545</v>
      </c>
      <c r="G14" s="88">
        <v>0.12966969014739083</v>
      </c>
      <c r="H14" s="320"/>
      <c r="I14" s="317"/>
      <c r="J14" s="320"/>
      <c r="K14" s="320"/>
      <c r="L14" s="316"/>
      <c r="M14" s="67"/>
      <c r="N14" s="67"/>
    </row>
    <row r="15" spans="1:14" ht="32.25" customHeight="1">
      <c r="A15" s="85" t="s">
        <v>16</v>
      </c>
      <c r="B15" s="86" t="s">
        <v>17</v>
      </c>
      <c r="C15" s="87">
        <v>7.9641754450968065</v>
      </c>
      <c r="D15" s="87">
        <v>7.7065408259616195</v>
      </c>
      <c r="E15" s="87">
        <v>7.6012394690223486</v>
      </c>
      <c r="F15" s="87">
        <v>7.7065408259616195</v>
      </c>
      <c r="G15" s="88">
        <v>7.7446241415105987</v>
      </c>
      <c r="H15" s="320"/>
      <c r="I15" s="317"/>
      <c r="J15" s="320"/>
      <c r="K15" s="320"/>
      <c r="L15" s="316"/>
      <c r="M15" s="67"/>
      <c r="N15" s="67"/>
    </row>
    <row r="16" spans="1:14" ht="32.25" customHeight="1">
      <c r="A16" s="85" t="s">
        <v>18</v>
      </c>
      <c r="B16" s="86" t="s">
        <v>116</v>
      </c>
      <c r="C16" s="87">
        <v>1.2311506474961758</v>
      </c>
      <c r="D16" s="87">
        <v>1.1782219210161529</v>
      </c>
      <c r="E16" s="87">
        <v>1.096099811375413</v>
      </c>
      <c r="F16" s="87">
        <v>1.1782219210161529</v>
      </c>
      <c r="G16" s="88">
        <v>1.1709235752259737</v>
      </c>
      <c r="H16" s="320"/>
      <c r="I16" s="317"/>
      <c r="J16" s="320"/>
      <c r="K16" s="320"/>
      <c r="L16" s="316"/>
      <c r="M16" s="67"/>
      <c r="N16" s="67"/>
    </row>
    <row r="17" spans="1:14" ht="32.25" customHeight="1">
      <c r="A17" s="90" t="s">
        <v>20</v>
      </c>
      <c r="B17" s="91" t="s">
        <v>117</v>
      </c>
      <c r="C17" s="87">
        <v>1.527298913295515</v>
      </c>
      <c r="D17" s="87">
        <v>1.451395628308036</v>
      </c>
      <c r="E17" s="87">
        <v>1.4218158442934712</v>
      </c>
      <c r="F17" s="87">
        <v>1.451395628308036</v>
      </c>
      <c r="G17" s="88">
        <v>1.4629765035512645</v>
      </c>
      <c r="H17" s="320"/>
      <c r="I17" s="317"/>
      <c r="J17" s="320"/>
      <c r="K17" s="320"/>
      <c r="L17" s="316"/>
      <c r="M17" s="67"/>
      <c r="N17" s="67"/>
    </row>
    <row r="18" spans="1:14" ht="32.25" customHeight="1">
      <c r="A18" s="85" t="s">
        <v>22</v>
      </c>
      <c r="B18" s="92" t="s">
        <v>118</v>
      </c>
      <c r="C18" s="87">
        <v>0.2060514658991181</v>
      </c>
      <c r="D18" s="87">
        <v>0.18986009549465171</v>
      </c>
      <c r="E18" s="87">
        <v>0.18058395202973218</v>
      </c>
      <c r="F18" s="87">
        <v>0.18986009549465171</v>
      </c>
      <c r="G18" s="88">
        <v>0.19158890222953845</v>
      </c>
      <c r="H18" s="320"/>
      <c r="I18" s="317"/>
      <c r="J18" s="320"/>
      <c r="K18" s="320"/>
      <c r="L18" s="316"/>
      <c r="M18" s="67"/>
      <c r="N18" s="67"/>
    </row>
    <row r="19" spans="1:14" ht="32.25" customHeight="1">
      <c r="A19" s="85" t="s">
        <v>24</v>
      </c>
      <c r="B19" s="86" t="s">
        <v>119</v>
      </c>
      <c r="C19" s="87">
        <v>0.10014838791899051</v>
      </c>
      <c r="D19" s="87">
        <v>9.2209654953575276E-2</v>
      </c>
      <c r="E19" s="87">
        <v>9.9060192952548878E-2</v>
      </c>
      <c r="F19" s="87">
        <v>9.2209654953575276E-2</v>
      </c>
      <c r="G19" s="88">
        <v>9.5906972694672493E-2</v>
      </c>
      <c r="H19" s="320"/>
      <c r="I19" s="317"/>
      <c r="J19" s="320"/>
      <c r="K19" s="320"/>
      <c r="L19" s="316"/>
      <c r="M19" s="67"/>
      <c r="N19" s="67"/>
    </row>
    <row r="20" spans="1:14" ht="32.25" customHeight="1">
      <c r="A20" s="85" t="s">
        <v>26</v>
      </c>
      <c r="B20" s="93" t="s">
        <v>120</v>
      </c>
      <c r="C20" s="87">
        <v>0.21316715502404265</v>
      </c>
      <c r="D20" s="87">
        <v>0.19484725314812679</v>
      </c>
      <c r="E20" s="87">
        <v>0.10626171728317885</v>
      </c>
      <c r="F20" s="87">
        <v>0.19484725314812679</v>
      </c>
      <c r="G20" s="88">
        <v>0.17728084465086877</v>
      </c>
      <c r="H20" s="320"/>
      <c r="I20" s="317"/>
      <c r="J20" s="320"/>
      <c r="K20" s="320"/>
      <c r="L20" s="316"/>
      <c r="M20" s="67"/>
      <c r="N20" s="67"/>
    </row>
    <row r="21" spans="1:14" ht="32.25" customHeight="1">
      <c r="A21" s="95" t="s">
        <v>32</v>
      </c>
      <c r="B21" s="96" t="s">
        <v>121</v>
      </c>
      <c r="C21" s="97">
        <v>0.79032402484567521</v>
      </c>
      <c r="D21" s="97">
        <v>0.81623392930111671</v>
      </c>
      <c r="E21" s="97">
        <v>0.7081497229095649</v>
      </c>
      <c r="F21" s="97">
        <v>0.81623392930111671</v>
      </c>
      <c r="G21" s="98">
        <v>0.78273540158936838</v>
      </c>
      <c r="H21" s="320"/>
      <c r="I21" s="317"/>
      <c r="J21" s="320"/>
      <c r="K21" s="320"/>
      <c r="L21" s="316"/>
      <c r="M21" s="67"/>
      <c r="N21" s="67"/>
    </row>
    <row r="22" spans="1:14" ht="32.25" customHeight="1">
      <c r="A22" s="99"/>
      <c r="B22" s="96" t="s">
        <v>201</v>
      </c>
      <c r="C22" s="97">
        <v>38.37027161732032</v>
      </c>
      <c r="D22" s="97">
        <v>37.866031181295035</v>
      </c>
      <c r="E22" s="97">
        <v>43.284073919707048</v>
      </c>
      <c r="F22" s="97">
        <v>37.866031181295035</v>
      </c>
      <c r="G22" s="120">
        <v>39.34660197490436</v>
      </c>
      <c r="H22" s="320"/>
      <c r="I22" s="317"/>
      <c r="J22" s="320"/>
      <c r="K22" s="320"/>
      <c r="L22" s="316"/>
      <c r="M22" s="67"/>
      <c r="N22" s="67"/>
    </row>
    <row r="23" spans="1:14" s="106" customFormat="1" ht="32.25" customHeight="1">
      <c r="A23" s="101"/>
      <c r="B23" s="102" t="s">
        <v>123</v>
      </c>
      <c r="C23" s="103">
        <v>86.224422116608679</v>
      </c>
      <c r="D23" s="103">
        <v>86.975427853286917</v>
      </c>
      <c r="E23" s="103">
        <v>89.517220430411143</v>
      </c>
      <c r="F23" s="103">
        <v>86.975427853286917</v>
      </c>
      <c r="G23" s="121">
        <v>87.423124563398417</v>
      </c>
      <c r="H23" s="320"/>
      <c r="I23" s="317"/>
      <c r="J23" s="320"/>
      <c r="K23" s="320"/>
      <c r="L23" s="316"/>
      <c r="M23" s="67"/>
      <c r="N23" s="67"/>
    </row>
    <row r="24" spans="1:14" s="60" customFormat="1" ht="32.25" customHeight="1">
      <c r="A24" s="107" t="s">
        <v>63</v>
      </c>
      <c r="B24" s="86" t="s">
        <v>124</v>
      </c>
      <c r="C24" s="108">
        <v>16.263286582027408</v>
      </c>
      <c r="D24" s="108">
        <v>15.168325977017991</v>
      </c>
      <c r="E24" s="108">
        <v>11.284344908138484</v>
      </c>
      <c r="F24" s="108">
        <v>15.168325977017991</v>
      </c>
      <c r="G24" s="98">
        <v>14.471070861050469</v>
      </c>
      <c r="H24" s="320"/>
      <c r="I24" s="317"/>
      <c r="J24" s="320"/>
      <c r="K24" s="320"/>
      <c r="L24" s="316"/>
      <c r="M24" s="67"/>
      <c r="N24" s="67"/>
    </row>
    <row r="25" spans="1:14" ht="32.25" customHeight="1">
      <c r="A25" s="110"/>
      <c r="B25" s="111" t="s">
        <v>125</v>
      </c>
      <c r="C25" s="112">
        <v>100</v>
      </c>
      <c r="D25" s="112">
        <v>100</v>
      </c>
      <c r="E25" s="112">
        <v>100</v>
      </c>
      <c r="F25" s="112">
        <v>100</v>
      </c>
      <c r="G25" s="113">
        <v>100</v>
      </c>
      <c r="H25" s="320"/>
      <c r="I25" s="317"/>
      <c r="J25" s="320"/>
      <c r="K25" s="320"/>
      <c r="L25" s="316"/>
      <c r="M25" s="67"/>
      <c r="N25" s="67"/>
    </row>
    <row r="26" spans="1:14">
      <c r="A26" s="18"/>
      <c r="B26" s="114"/>
      <c r="C26" s="115"/>
      <c r="D26" s="115"/>
      <c r="E26" s="115"/>
      <c r="F26" s="115"/>
      <c r="G26" s="115"/>
    </row>
    <row r="27" spans="1:14" s="2" customFormat="1" ht="12.75" customHeight="1">
      <c r="A27" s="574" t="s">
        <v>53</v>
      </c>
      <c r="B27" s="574"/>
      <c r="C27" s="574"/>
      <c r="D27" s="574"/>
      <c r="E27" s="574"/>
      <c r="F27" s="574"/>
      <c r="G27" s="574"/>
      <c r="H27" s="5"/>
      <c r="I27" s="11"/>
    </row>
    <row r="28" spans="1:14" s="24" customFormat="1" ht="15" customHeight="1">
      <c r="A28" s="29" t="s">
        <v>126</v>
      </c>
      <c r="B28" s="30"/>
      <c r="C28" s="30"/>
      <c r="D28" s="30"/>
      <c r="E28" s="30"/>
      <c r="F28" s="30"/>
      <c r="G28" s="23"/>
      <c r="H28" s="23"/>
      <c r="I28" s="215"/>
    </row>
    <row r="29" spans="1:14" s="24" customFormat="1" ht="14.25" customHeight="1">
      <c r="A29" s="29" t="s">
        <v>127</v>
      </c>
      <c r="B29" s="30"/>
      <c r="C29" s="26"/>
      <c r="D29" s="22"/>
      <c r="E29" s="22"/>
      <c r="F29" s="22"/>
      <c r="G29" s="23"/>
      <c r="H29" s="23"/>
      <c r="I29" s="215"/>
    </row>
    <row r="30" spans="1:14" s="24" customFormat="1" ht="15.75" customHeight="1">
      <c r="A30" s="29" t="s">
        <v>128</v>
      </c>
      <c r="B30" s="30"/>
      <c r="C30" s="26"/>
      <c r="D30" s="22"/>
      <c r="E30" s="22"/>
      <c r="F30" s="22"/>
      <c r="G30" s="23"/>
      <c r="H30" s="23"/>
      <c r="I30" s="215"/>
    </row>
    <row r="31" spans="1:14" s="24" customFormat="1" ht="15.75" customHeight="1">
      <c r="A31" s="29" t="s">
        <v>129</v>
      </c>
      <c r="B31" s="29"/>
      <c r="C31" s="26"/>
      <c r="D31" s="22"/>
      <c r="E31" s="22"/>
      <c r="F31" s="22"/>
      <c r="G31" s="23"/>
      <c r="H31" s="23"/>
      <c r="I31" s="215"/>
    </row>
    <row r="32" spans="1:14" s="24" customFormat="1">
      <c r="A32" s="580" t="s">
        <v>130</v>
      </c>
      <c r="B32" s="580"/>
      <c r="C32" s="26"/>
      <c r="D32" s="22"/>
      <c r="E32" s="22"/>
      <c r="F32" s="22"/>
      <c r="G32" s="23"/>
      <c r="H32" s="23"/>
      <c r="I32" s="215"/>
    </row>
    <row r="33" spans="1:9" s="24" customFormat="1" ht="11.25" customHeight="1">
      <c r="A33" s="116" t="s">
        <v>306</v>
      </c>
      <c r="B33" s="20"/>
      <c r="C33" s="26"/>
      <c r="D33" s="22"/>
      <c r="E33" s="22"/>
      <c r="F33" s="22"/>
      <c r="G33" s="23"/>
      <c r="H33" s="23"/>
      <c r="I33" s="215"/>
    </row>
    <row r="34" spans="1:9" s="24" customFormat="1" ht="12" customHeight="1">
      <c r="A34" s="116" t="s">
        <v>131</v>
      </c>
      <c r="B34" s="20"/>
      <c r="C34" s="26"/>
      <c r="D34" s="22"/>
      <c r="E34" s="22"/>
      <c r="F34" s="22"/>
      <c r="G34" s="23"/>
      <c r="H34" s="23"/>
      <c r="I34" s="215"/>
    </row>
    <row r="35" spans="1:9" s="24" customFormat="1" ht="12" customHeight="1">
      <c r="A35" s="580" t="s">
        <v>132</v>
      </c>
      <c r="B35" s="580"/>
      <c r="C35" s="26"/>
      <c r="D35" s="22"/>
      <c r="E35" s="22"/>
      <c r="F35" s="22"/>
      <c r="G35" s="23"/>
      <c r="H35" s="23"/>
      <c r="I35" s="215"/>
    </row>
    <row r="36" spans="1:9" s="24" customFormat="1" ht="12" customHeight="1">
      <c r="A36" s="581" t="s">
        <v>133</v>
      </c>
      <c r="B36" s="581"/>
      <c r="C36" s="581"/>
      <c r="D36" s="581"/>
      <c r="E36" s="22"/>
      <c r="F36" s="22"/>
      <c r="G36" s="23"/>
      <c r="H36" s="23"/>
      <c r="I36" s="215"/>
    </row>
    <row r="37" spans="1:9" s="24" customFormat="1" ht="13.5" customHeight="1">
      <c r="A37" s="540" t="s">
        <v>134</v>
      </c>
      <c r="B37" s="539"/>
      <c r="C37" s="26"/>
      <c r="D37" s="22"/>
      <c r="E37" s="22"/>
      <c r="F37" s="22"/>
      <c r="G37" s="23"/>
      <c r="H37" s="23"/>
      <c r="I37" s="215"/>
    </row>
    <row r="38" spans="1:9" ht="13.5" customHeight="1">
      <c r="A38" s="23" t="s">
        <v>60</v>
      </c>
      <c r="B38" s="23"/>
    </row>
  </sheetData>
  <mergeCells count="9">
    <mergeCell ref="A27:G27"/>
    <mergeCell ref="A32:B32"/>
    <mergeCell ref="A35:B35"/>
    <mergeCell ref="A36:D36"/>
    <mergeCell ref="A1:G1"/>
    <mergeCell ref="A2:G2"/>
    <mergeCell ref="A3:G3"/>
    <mergeCell ref="A4:G4"/>
    <mergeCell ref="A5:A6"/>
  </mergeCells>
  <printOptions horizontalCentered="1"/>
  <pageMargins left="0.39370078740157483" right="0.39370078740157483" top="0.98425196850393704" bottom="0.98425196850393704" header="0.31496062992125984" footer="0.31496062992125984"/>
  <pageSetup scale="6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theme="6" tint="0.79998168889431442"/>
  </sheetPr>
  <dimension ref="A1:I37"/>
  <sheetViews>
    <sheetView zoomScale="80" zoomScaleNormal="80" zoomScaleSheetLayoutView="53" workbookViewId="0">
      <selection sqref="A1:G1"/>
    </sheetView>
  </sheetViews>
  <sheetFormatPr baseColWidth="10" defaultColWidth="11.5703125" defaultRowHeight="12.75"/>
  <cols>
    <col min="1" max="1" width="15.5703125" style="24" customWidth="1"/>
    <col min="2" max="2" width="64.140625" style="24" customWidth="1"/>
    <col min="3" max="6" width="13.7109375" style="23" customWidth="1"/>
    <col min="7" max="7" width="12.7109375" style="23" customWidth="1"/>
    <col min="8" max="8" width="11.5703125" style="374"/>
    <col min="9" max="9" width="11.5703125" style="440"/>
    <col min="10" max="251" width="11.5703125" style="23"/>
    <col min="252" max="252" width="15.5703125" style="23" customWidth="1"/>
    <col min="253" max="253" width="64.140625" style="23" customWidth="1"/>
    <col min="254" max="257" width="13.7109375" style="23" customWidth="1"/>
    <col min="258" max="258" width="12.7109375" style="23" customWidth="1"/>
    <col min="259" max="507" width="11.5703125" style="23"/>
    <col min="508" max="508" width="15.5703125" style="23" customWidth="1"/>
    <col min="509" max="509" width="64.140625" style="23" customWidth="1"/>
    <col min="510" max="513" width="13.7109375" style="23" customWidth="1"/>
    <col min="514" max="514" width="12.7109375" style="23" customWidth="1"/>
    <col min="515" max="763" width="11.5703125" style="23"/>
    <col min="764" max="764" width="15.5703125" style="23" customWidth="1"/>
    <col min="765" max="765" width="64.140625" style="23" customWidth="1"/>
    <col min="766" max="769" width="13.7109375" style="23" customWidth="1"/>
    <col min="770" max="770" width="12.7109375" style="23" customWidth="1"/>
    <col min="771" max="1019" width="11.5703125" style="23"/>
    <col min="1020" max="1020" width="15.5703125" style="23" customWidth="1"/>
    <col min="1021" max="1021" width="64.140625" style="23" customWidth="1"/>
    <col min="1022" max="1025" width="13.7109375" style="23" customWidth="1"/>
    <col min="1026" max="1026" width="12.7109375" style="23" customWidth="1"/>
    <col min="1027" max="1275" width="11.5703125" style="23"/>
    <col min="1276" max="1276" width="15.5703125" style="23" customWidth="1"/>
    <col min="1277" max="1277" width="64.140625" style="23" customWidth="1"/>
    <col min="1278" max="1281" width="13.7109375" style="23" customWidth="1"/>
    <col min="1282" max="1282" width="12.7109375" style="23" customWidth="1"/>
    <col min="1283" max="1531" width="11.5703125" style="23"/>
    <col min="1532" max="1532" width="15.5703125" style="23" customWidth="1"/>
    <col min="1533" max="1533" width="64.140625" style="23" customWidth="1"/>
    <col min="1534" max="1537" width="13.7109375" style="23" customWidth="1"/>
    <col min="1538" max="1538" width="12.7109375" style="23" customWidth="1"/>
    <col min="1539" max="1787" width="11.5703125" style="23"/>
    <col min="1788" max="1788" width="15.5703125" style="23" customWidth="1"/>
    <col min="1789" max="1789" width="64.140625" style="23" customWidth="1"/>
    <col min="1790" max="1793" width="13.7109375" style="23" customWidth="1"/>
    <col min="1794" max="1794" width="12.7109375" style="23" customWidth="1"/>
    <col min="1795" max="2043" width="11.5703125" style="23"/>
    <col min="2044" max="2044" width="15.5703125" style="23" customWidth="1"/>
    <col min="2045" max="2045" width="64.140625" style="23" customWidth="1"/>
    <col min="2046" max="2049" width="13.7109375" style="23" customWidth="1"/>
    <col min="2050" max="2050" width="12.7109375" style="23" customWidth="1"/>
    <col min="2051" max="2299" width="11.5703125" style="23"/>
    <col min="2300" max="2300" width="15.5703125" style="23" customWidth="1"/>
    <col min="2301" max="2301" width="64.140625" style="23" customWidth="1"/>
    <col min="2302" max="2305" width="13.7109375" style="23" customWidth="1"/>
    <col min="2306" max="2306" width="12.7109375" style="23" customWidth="1"/>
    <col min="2307" max="2555" width="11.5703125" style="23"/>
    <col min="2556" max="2556" width="15.5703125" style="23" customWidth="1"/>
    <col min="2557" max="2557" width="64.140625" style="23" customWidth="1"/>
    <col min="2558" max="2561" width="13.7109375" style="23" customWidth="1"/>
    <col min="2562" max="2562" width="12.7109375" style="23" customWidth="1"/>
    <col min="2563" max="2811" width="11.5703125" style="23"/>
    <col min="2812" max="2812" width="15.5703125" style="23" customWidth="1"/>
    <col min="2813" max="2813" width="64.140625" style="23" customWidth="1"/>
    <col min="2814" max="2817" width="13.7109375" style="23" customWidth="1"/>
    <col min="2818" max="2818" width="12.7109375" style="23" customWidth="1"/>
    <col min="2819" max="3067" width="11.5703125" style="23"/>
    <col min="3068" max="3068" width="15.5703125" style="23" customWidth="1"/>
    <col min="3069" max="3069" width="64.140625" style="23" customWidth="1"/>
    <col min="3070" max="3073" width="13.7109375" style="23" customWidth="1"/>
    <col min="3074" max="3074" width="12.7109375" style="23" customWidth="1"/>
    <col min="3075" max="3323" width="11.5703125" style="23"/>
    <col min="3324" max="3324" width="15.5703125" style="23" customWidth="1"/>
    <col min="3325" max="3325" width="64.140625" style="23" customWidth="1"/>
    <col min="3326" max="3329" width="13.7109375" style="23" customWidth="1"/>
    <col min="3330" max="3330" width="12.7109375" style="23" customWidth="1"/>
    <col min="3331" max="3579" width="11.5703125" style="23"/>
    <col min="3580" max="3580" width="15.5703125" style="23" customWidth="1"/>
    <col min="3581" max="3581" width="64.140625" style="23" customWidth="1"/>
    <col min="3582" max="3585" width="13.7109375" style="23" customWidth="1"/>
    <col min="3586" max="3586" width="12.7109375" style="23" customWidth="1"/>
    <col min="3587" max="3835" width="11.5703125" style="23"/>
    <col min="3836" max="3836" width="15.5703125" style="23" customWidth="1"/>
    <col min="3837" max="3837" width="64.140625" style="23" customWidth="1"/>
    <col min="3838" max="3841" width="13.7109375" style="23" customWidth="1"/>
    <col min="3842" max="3842" width="12.7109375" style="23" customWidth="1"/>
    <col min="3843" max="4091" width="11.5703125" style="23"/>
    <col min="4092" max="4092" width="15.5703125" style="23" customWidth="1"/>
    <col min="4093" max="4093" width="64.140625" style="23" customWidth="1"/>
    <col min="4094" max="4097" width="13.7109375" style="23" customWidth="1"/>
    <col min="4098" max="4098" width="12.7109375" style="23" customWidth="1"/>
    <col min="4099" max="4347" width="11.5703125" style="23"/>
    <col min="4348" max="4348" width="15.5703125" style="23" customWidth="1"/>
    <col min="4349" max="4349" width="64.140625" style="23" customWidth="1"/>
    <col min="4350" max="4353" width="13.7109375" style="23" customWidth="1"/>
    <col min="4354" max="4354" width="12.7109375" style="23" customWidth="1"/>
    <col min="4355" max="4603" width="11.5703125" style="23"/>
    <col min="4604" max="4604" width="15.5703125" style="23" customWidth="1"/>
    <col min="4605" max="4605" width="64.140625" style="23" customWidth="1"/>
    <col min="4606" max="4609" width="13.7109375" style="23" customWidth="1"/>
    <col min="4610" max="4610" width="12.7109375" style="23" customWidth="1"/>
    <col min="4611" max="4859" width="11.5703125" style="23"/>
    <col min="4860" max="4860" width="15.5703125" style="23" customWidth="1"/>
    <col min="4861" max="4861" width="64.140625" style="23" customWidth="1"/>
    <col min="4862" max="4865" width="13.7109375" style="23" customWidth="1"/>
    <col min="4866" max="4866" width="12.7109375" style="23" customWidth="1"/>
    <col min="4867" max="5115" width="11.5703125" style="23"/>
    <col min="5116" max="5116" width="15.5703125" style="23" customWidth="1"/>
    <col min="5117" max="5117" width="64.140625" style="23" customWidth="1"/>
    <col min="5118" max="5121" width="13.7109375" style="23" customWidth="1"/>
    <col min="5122" max="5122" width="12.7109375" style="23" customWidth="1"/>
    <col min="5123" max="5371" width="11.5703125" style="23"/>
    <col min="5372" max="5372" width="15.5703125" style="23" customWidth="1"/>
    <col min="5373" max="5373" width="64.140625" style="23" customWidth="1"/>
    <col min="5374" max="5377" width="13.7109375" style="23" customWidth="1"/>
    <col min="5378" max="5378" width="12.7109375" style="23" customWidth="1"/>
    <col min="5379" max="5627" width="11.5703125" style="23"/>
    <col min="5628" max="5628" width="15.5703125" style="23" customWidth="1"/>
    <col min="5629" max="5629" width="64.140625" style="23" customWidth="1"/>
    <col min="5630" max="5633" width="13.7109375" style="23" customWidth="1"/>
    <col min="5634" max="5634" width="12.7109375" style="23" customWidth="1"/>
    <col min="5635" max="5883" width="11.5703125" style="23"/>
    <col min="5884" max="5884" width="15.5703125" style="23" customWidth="1"/>
    <col min="5885" max="5885" width="64.140625" style="23" customWidth="1"/>
    <col min="5886" max="5889" width="13.7109375" style="23" customWidth="1"/>
    <col min="5890" max="5890" width="12.7109375" style="23" customWidth="1"/>
    <col min="5891" max="6139" width="11.5703125" style="23"/>
    <col min="6140" max="6140" width="15.5703125" style="23" customWidth="1"/>
    <col min="6141" max="6141" width="64.140625" style="23" customWidth="1"/>
    <col min="6142" max="6145" width="13.7109375" style="23" customWidth="1"/>
    <col min="6146" max="6146" width="12.7109375" style="23" customWidth="1"/>
    <col min="6147" max="6395" width="11.5703125" style="23"/>
    <col min="6396" max="6396" width="15.5703125" style="23" customWidth="1"/>
    <col min="6397" max="6397" width="64.140625" style="23" customWidth="1"/>
    <col min="6398" max="6401" width="13.7109375" style="23" customWidth="1"/>
    <col min="6402" max="6402" width="12.7109375" style="23" customWidth="1"/>
    <col min="6403" max="6651" width="11.5703125" style="23"/>
    <col min="6652" max="6652" width="15.5703125" style="23" customWidth="1"/>
    <col min="6653" max="6653" width="64.140625" style="23" customWidth="1"/>
    <col min="6654" max="6657" width="13.7109375" style="23" customWidth="1"/>
    <col min="6658" max="6658" width="12.7109375" style="23" customWidth="1"/>
    <col min="6659" max="6907" width="11.5703125" style="23"/>
    <col min="6908" max="6908" width="15.5703125" style="23" customWidth="1"/>
    <col min="6909" max="6909" width="64.140625" style="23" customWidth="1"/>
    <col min="6910" max="6913" width="13.7109375" style="23" customWidth="1"/>
    <col min="6914" max="6914" width="12.7109375" style="23" customWidth="1"/>
    <col min="6915" max="7163" width="11.5703125" style="23"/>
    <col min="7164" max="7164" width="15.5703125" style="23" customWidth="1"/>
    <col min="7165" max="7165" width="64.140625" style="23" customWidth="1"/>
    <col min="7166" max="7169" width="13.7109375" style="23" customWidth="1"/>
    <col min="7170" max="7170" width="12.7109375" style="23" customWidth="1"/>
    <col min="7171" max="7419" width="11.5703125" style="23"/>
    <col min="7420" max="7420" width="15.5703125" style="23" customWidth="1"/>
    <col min="7421" max="7421" width="64.140625" style="23" customWidth="1"/>
    <col min="7422" max="7425" width="13.7109375" style="23" customWidth="1"/>
    <col min="7426" max="7426" width="12.7109375" style="23" customWidth="1"/>
    <col min="7427" max="7675" width="11.5703125" style="23"/>
    <col min="7676" max="7676" width="15.5703125" style="23" customWidth="1"/>
    <col min="7677" max="7677" width="64.140625" style="23" customWidth="1"/>
    <col min="7678" max="7681" width="13.7109375" style="23" customWidth="1"/>
    <col min="7682" max="7682" width="12.7109375" style="23" customWidth="1"/>
    <col min="7683" max="7931" width="11.5703125" style="23"/>
    <col min="7932" max="7932" width="15.5703125" style="23" customWidth="1"/>
    <col min="7933" max="7933" width="64.140625" style="23" customWidth="1"/>
    <col min="7934" max="7937" width="13.7109375" style="23" customWidth="1"/>
    <col min="7938" max="7938" width="12.7109375" style="23" customWidth="1"/>
    <col min="7939" max="8187" width="11.5703125" style="23"/>
    <col min="8188" max="8188" width="15.5703125" style="23" customWidth="1"/>
    <col min="8189" max="8189" width="64.140625" style="23" customWidth="1"/>
    <col min="8190" max="8193" width="13.7109375" style="23" customWidth="1"/>
    <col min="8194" max="8194" width="12.7109375" style="23" customWidth="1"/>
    <col min="8195" max="8443" width="11.5703125" style="23"/>
    <col min="8444" max="8444" width="15.5703125" style="23" customWidth="1"/>
    <col min="8445" max="8445" width="64.140625" style="23" customWidth="1"/>
    <col min="8446" max="8449" width="13.7109375" style="23" customWidth="1"/>
    <col min="8450" max="8450" width="12.7109375" style="23" customWidth="1"/>
    <col min="8451" max="8699" width="11.5703125" style="23"/>
    <col min="8700" max="8700" width="15.5703125" style="23" customWidth="1"/>
    <col min="8701" max="8701" width="64.140625" style="23" customWidth="1"/>
    <col min="8702" max="8705" width="13.7109375" style="23" customWidth="1"/>
    <col min="8706" max="8706" width="12.7109375" style="23" customWidth="1"/>
    <col min="8707" max="8955" width="11.5703125" style="23"/>
    <col min="8956" max="8956" width="15.5703125" style="23" customWidth="1"/>
    <col min="8957" max="8957" width="64.140625" style="23" customWidth="1"/>
    <col min="8958" max="8961" width="13.7109375" style="23" customWidth="1"/>
    <col min="8962" max="8962" width="12.7109375" style="23" customWidth="1"/>
    <col min="8963" max="9211" width="11.5703125" style="23"/>
    <col min="9212" max="9212" width="15.5703125" style="23" customWidth="1"/>
    <col min="9213" max="9213" width="64.140625" style="23" customWidth="1"/>
    <col min="9214" max="9217" width="13.7109375" style="23" customWidth="1"/>
    <col min="9218" max="9218" width="12.7109375" style="23" customWidth="1"/>
    <col min="9219" max="9467" width="11.5703125" style="23"/>
    <col min="9468" max="9468" width="15.5703125" style="23" customWidth="1"/>
    <col min="9469" max="9469" width="64.140625" style="23" customWidth="1"/>
    <col min="9470" max="9473" width="13.7109375" style="23" customWidth="1"/>
    <col min="9474" max="9474" width="12.7109375" style="23" customWidth="1"/>
    <col min="9475" max="9723" width="11.5703125" style="23"/>
    <col min="9724" max="9724" width="15.5703125" style="23" customWidth="1"/>
    <col min="9725" max="9725" width="64.140625" style="23" customWidth="1"/>
    <col min="9726" max="9729" width="13.7109375" style="23" customWidth="1"/>
    <col min="9730" max="9730" width="12.7109375" style="23" customWidth="1"/>
    <col min="9731" max="9979" width="11.5703125" style="23"/>
    <col min="9980" max="9980" width="15.5703125" style="23" customWidth="1"/>
    <col min="9981" max="9981" width="64.140625" style="23" customWidth="1"/>
    <col min="9982" max="9985" width="13.7109375" style="23" customWidth="1"/>
    <col min="9986" max="9986" width="12.7109375" style="23" customWidth="1"/>
    <col min="9987" max="10235" width="11.5703125" style="23"/>
    <col min="10236" max="10236" width="15.5703125" style="23" customWidth="1"/>
    <col min="10237" max="10237" width="64.140625" style="23" customWidth="1"/>
    <col min="10238" max="10241" width="13.7109375" style="23" customWidth="1"/>
    <col min="10242" max="10242" width="12.7109375" style="23" customWidth="1"/>
    <col min="10243" max="10491" width="11.5703125" style="23"/>
    <col min="10492" max="10492" width="15.5703125" style="23" customWidth="1"/>
    <col min="10493" max="10493" width="64.140625" style="23" customWidth="1"/>
    <col min="10494" max="10497" width="13.7109375" style="23" customWidth="1"/>
    <col min="10498" max="10498" width="12.7109375" style="23" customWidth="1"/>
    <col min="10499" max="10747" width="11.5703125" style="23"/>
    <col min="10748" max="10748" width="15.5703125" style="23" customWidth="1"/>
    <col min="10749" max="10749" width="64.140625" style="23" customWidth="1"/>
    <col min="10750" max="10753" width="13.7109375" style="23" customWidth="1"/>
    <col min="10754" max="10754" width="12.7109375" style="23" customWidth="1"/>
    <col min="10755" max="11003" width="11.5703125" style="23"/>
    <col min="11004" max="11004" width="15.5703125" style="23" customWidth="1"/>
    <col min="11005" max="11005" width="64.140625" style="23" customWidth="1"/>
    <col min="11006" max="11009" width="13.7109375" style="23" customWidth="1"/>
    <col min="11010" max="11010" width="12.7109375" style="23" customWidth="1"/>
    <col min="11011" max="11259" width="11.5703125" style="23"/>
    <col min="11260" max="11260" width="15.5703125" style="23" customWidth="1"/>
    <col min="11261" max="11261" width="64.140625" style="23" customWidth="1"/>
    <col min="11262" max="11265" width="13.7109375" style="23" customWidth="1"/>
    <col min="11266" max="11266" width="12.7109375" style="23" customWidth="1"/>
    <col min="11267" max="11515" width="11.5703125" style="23"/>
    <col min="11516" max="11516" width="15.5703125" style="23" customWidth="1"/>
    <col min="11517" max="11517" width="64.140625" style="23" customWidth="1"/>
    <col min="11518" max="11521" width="13.7109375" style="23" customWidth="1"/>
    <col min="11522" max="11522" width="12.7109375" style="23" customWidth="1"/>
    <col min="11523" max="11771" width="11.5703125" style="23"/>
    <col min="11772" max="11772" width="15.5703125" style="23" customWidth="1"/>
    <col min="11773" max="11773" width="64.140625" style="23" customWidth="1"/>
    <col min="11774" max="11777" width="13.7109375" style="23" customWidth="1"/>
    <col min="11778" max="11778" width="12.7109375" style="23" customWidth="1"/>
    <col min="11779" max="12027" width="11.5703125" style="23"/>
    <col min="12028" max="12028" width="15.5703125" style="23" customWidth="1"/>
    <col min="12029" max="12029" width="64.140625" style="23" customWidth="1"/>
    <col min="12030" max="12033" width="13.7109375" style="23" customWidth="1"/>
    <col min="12034" max="12034" width="12.7109375" style="23" customWidth="1"/>
    <col min="12035" max="12283" width="11.5703125" style="23"/>
    <col min="12284" max="12284" width="15.5703125" style="23" customWidth="1"/>
    <col min="12285" max="12285" width="64.140625" style="23" customWidth="1"/>
    <col min="12286" max="12289" width="13.7109375" style="23" customWidth="1"/>
    <col min="12290" max="12290" width="12.7109375" style="23" customWidth="1"/>
    <col min="12291" max="12539" width="11.5703125" style="23"/>
    <col min="12540" max="12540" width="15.5703125" style="23" customWidth="1"/>
    <col min="12541" max="12541" width="64.140625" style="23" customWidth="1"/>
    <col min="12542" max="12545" width="13.7109375" style="23" customWidth="1"/>
    <col min="12546" max="12546" width="12.7109375" style="23" customWidth="1"/>
    <col min="12547" max="12795" width="11.5703125" style="23"/>
    <col min="12796" max="12796" width="15.5703125" style="23" customWidth="1"/>
    <col min="12797" max="12797" width="64.140625" style="23" customWidth="1"/>
    <col min="12798" max="12801" width="13.7109375" style="23" customWidth="1"/>
    <col min="12802" max="12802" width="12.7109375" style="23" customWidth="1"/>
    <col min="12803" max="13051" width="11.5703125" style="23"/>
    <col min="13052" max="13052" width="15.5703125" style="23" customWidth="1"/>
    <col min="13053" max="13053" width="64.140625" style="23" customWidth="1"/>
    <col min="13054" max="13057" width="13.7109375" style="23" customWidth="1"/>
    <col min="13058" max="13058" width="12.7109375" style="23" customWidth="1"/>
    <col min="13059" max="13307" width="11.5703125" style="23"/>
    <col min="13308" max="13308" width="15.5703125" style="23" customWidth="1"/>
    <col min="13309" max="13309" width="64.140625" style="23" customWidth="1"/>
    <col min="13310" max="13313" width="13.7109375" style="23" customWidth="1"/>
    <col min="13314" max="13314" width="12.7109375" style="23" customWidth="1"/>
    <col min="13315" max="13563" width="11.5703125" style="23"/>
    <col min="13564" max="13564" width="15.5703125" style="23" customWidth="1"/>
    <col min="13565" max="13565" width="64.140625" style="23" customWidth="1"/>
    <col min="13566" max="13569" width="13.7109375" style="23" customWidth="1"/>
    <col min="13570" max="13570" width="12.7109375" style="23" customWidth="1"/>
    <col min="13571" max="13819" width="11.5703125" style="23"/>
    <col min="13820" max="13820" width="15.5703125" style="23" customWidth="1"/>
    <col min="13821" max="13821" width="64.140625" style="23" customWidth="1"/>
    <col min="13822" max="13825" width="13.7109375" style="23" customWidth="1"/>
    <col min="13826" max="13826" width="12.7109375" style="23" customWidth="1"/>
    <col min="13827" max="14075" width="11.5703125" style="23"/>
    <col min="14076" max="14076" width="15.5703125" style="23" customWidth="1"/>
    <col min="14077" max="14077" width="64.140625" style="23" customWidth="1"/>
    <col min="14078" max="14081" width="13.7109375" style="23" customWidth="1"/>
    <col min="14082" max="14082" width="12.7109375" style="23" customWidth="1"/>
    <col min="14083" max="14331" width="11.5703125" style="23"/>
    <col min="14332" max="14332" width="15.5703125" style="23" customWidth="1"/>
    <col min="14333" max="14333" width="64.140625" style="23" customWidth="1"/>
    <col min="14334" max="14337" width="13.7109375" style="23" customWidth="1"/>
    <col min="14338" max="14338" width="12.7109375" style="23" customWidth="1"/>
    <col min="14339" max="14587" width="11.5703125" style="23"/>
    <col min="14588" max="14588" width="15.5703125" style="23" customWidth="1"/>
    <col min="14589" max="14589" width="64.140625" style="23" customWidth="1"/>
    <col min="14590" max="14593" width="13.7109375" style="23" customWidth="1"/>
    <col min="14594" max="14594" width="12.7109375" style="23" customWidth="1"/>
    <col min="14595" max="14843" width="11.5703125" style="23"/>
    <col min="14844" max="14844" width="15.5703125" style="23" customWidth="1"/>
    <col min="14845" max="14845" width="64.140625" style="23" customWidth="1"/>
    <col min="14846" max="14849" width="13.7109375" style="23" customWidth="1"/>
    <col min="14850" max="14850" width="12.7109375" style="23" customWidth="1"/>
    <col min="14851" max="15099" width="11.5703125" style="23"/>
    <col min="15100" max="15100" width="15.5703125" style="23" customWidth="1"/>
    <col min="15101" max="15101" width="64.140625" style="23" customWidth="1"/>
    <col min="15102" max="15105" width="13.7109375" style="23" customWidth="1"/>
    <col min="15106" max="15106" width="12.7109375" style="23" customWidth="1"/>
    <col min="15107" max="15355" width="11.5703125" style="23"/>
    <col min="15356" max="15356" width="15.5703125" style="23" customWidth="1"/>
    <col min="15357" max="15357" width="64.140625" style="23" customWidth="1"/>
    <col min="15358" max="15361" width="13.7109375" style="23" customWidth="1"/>
    <col min="15362" max="15362" width="12.7109375" style="23" customWidth="1"/>
    <col min="15363" max="15611" width="11.5703125" style="23"/>
    <col min="15612" max="15612" width="15.5703125" style="23" customWidth="1"/>
    <col min="15613" max="15613" width="64.140625" style="23" customWidth="1"/>
    <col min="15614" max="15617" width="13.7109375" style="23" customWidth="1"/>
    <col min="15618" max="15618" width="12.7109375" style="23" customWidth="1"/>
    <col min="15619" max="15867" width="11.5703125" style="23"/>
    <col min="15868" max="15868" width="15.5703125" style="23" customWidth="1"/>
    <col min="15869" max="15869" width="64.140625" style="23" customWidth="1"/>
    <col min="15870" max="15873" width="13.7109375" style="23" customWidth="1"/>
    <col min="15874" max="15874" width="12.7109375" style="23" customWidth="1"/>
    <col min="15875" max="16123" width="11.5703125" style="23"/>
    <col min="16124" max="16124" width="15.5703125" style="23" customWidth="1"/>
    <col min="16125" max="16125" width="64.140625" style="23" customWidth="1"/>
    <col min="16126" max="16129" width="13.7109375" style="23" customWidth="1"/>
    <col min="16130" max="16130" width="12.7109375" style="23" customWidth="1"/>
    <col min="16131" max="16384" width="11.5703125" style="23"/>
  </cols>
  <sheetData>
    <row r="1" spans="1:9">
      <c r="A1" s="563" t="s">
        <v>35</v>
      </c>
      <c r="B1" s="563"/>
      <c r="C1" s="563"/>
      <c r="D1" s="563"/>
      <c r="E1" s="563"/>
      <c r="F1" s="563"/>
      <c r="G1" s="563"/>
    </row>
    <row r="2" spans="1:9">
      <c r="A2" s="564" t="s">
        <v>36</v>
      </c>
      <c r="B2" s="564"/>
      <c r="C2" s="564"/>
      <c r="D2" s="564"/>
      <c r="E2" s="564"/>
      <c r="F2" s="564"/>
      <c r="G2" s="564"/>
    </row>
    <row r="3" spans="1:9">
      <c r="A3" s="563" t="s">
        <v>37</v>
      </c>
      <c r="B3" s="563"/>
      <c r="C3" s="563"/>
      <c r="D3" s="563"/>
      <c r="E3" s="563"/>
      <c r="F3" s="563"/>
      <c r="G3" s="563"/>
    </row>
    <row r="4" spans="1:9" ht="53.25" customHeight="1">
      <c r="A4" s="582" t="s">
        <v>281</v>
      </c>
      <c r="B4" s="582"/>
      <c r="C4" s="582"/>
      <c r="D4" s="582"/>
      <c r="E4" s="582"/>
      <c r="F4" s="582"/>
      <c r="G4" s="582"/>
    </row>
    <row r="5" spans="1:9" ht="32.1" customHeight="1">
      <c r="A5" s="555" t="s">
        <v>106</v>
      </c>
      <c r="B5" s="83" t="s">
        <v>107</v>
      </c>
      <c r="C5" s="40" t="s">
        <v>108</v>
      </c>
      <c r="D5" s="42"/>
      <c r="E5" s="42"/>
      <c r="F5" s="42"/>
      <c r="G5" s="84" t="s">
        <v>109</v>
      </c>
    </row>
    <row r="6" spans="1:9" ht="32.1" customHeight="1">
      <c r="A6" s="556"/>
      <c r="B6" s="45"/>
      <c r="C6" s="7">
        <v>2018</v>
      </c>
      <c r="D6" s="541" t="s">
        <v>207</v>
      </c>
      <c r="E6" s="541" t="s">
        <v>206</v>
      </c>
      <c r="F6" s="541" t="s">
        <v>214</v>
      </c>
      <c r="G6" s="47" t="s">
        <v>110</v>
      </c>
    </row>
    <row r="7" spans="1:9" s="60" customFormat="1" ht="32.25" customHeight="1">
      <c r="A7" s="85" t="s">
        <v>0</v>
      </c>
      <c r="B7" s="86" t="s">
        <v>111</v>
      </c>
      <c r="C7" s="87">
        <v>7.3120514516564761</v>
      </c>
      <c r="D7" s="87">
        <v>6.8280521375629357</v>
      </c>
      <c r="E7" s="87">
        <v>8.5940118018337763</v>
      </c>
      <c r="F7" s="87">
        <v>6.8280521375629357</v>
      </c>
      <c r="G7" s="88">
        <v>7.3905418821540305</v>
      </c>
      <c r="H7" s="320"/>
      <c r="I7" s="317"/>
    </row>
    <row r="8" spans="1:9" s="60" customFormat="1" ht="32.25" customHeight="1">
      <c r="A8" s="85" t="s">
        <v>2</v>
      </c>
      <c r="B8" s="86" t="s">
        <v>3</v>
      </c>
      <c r="C8" s="87">
        <v>6.8836734891297686</v>
      </c>
      <c r="D8" s="87">
        <v>6.4968031798523587</v>
      </c>
      <c r="E8" s="87">
        <v>8.0263215931609384</v>
      </c>
      <c r="F8" s="87">
        <v>6.4968031798523587</v>
      </c>
      <c r="G8" s="88">
        <v>6.975900360498855</v>
      </c>
      <c r="H8" s="320"/>
      <c r="I8" s="317"/>
    </row>
    <row r="9" spans="1:9" s="60" customFormat="1" ht="32.25" customHeight="1">
      <c r="A9" s="85" t="s">
        <v>4</v>
      </c>
      <c r="B9" s="86" t="s">
        <v>112</v>
      </c>
      <c r="C9" s="87">
        <v>0.77434045526767181</v>
      </c>
      <c r="D9" s="87">
        <v>0.78484681077567942</v>
      </c>
      <c r="E9" s="87">
        <v>0.56048452719542763</v>
      </c>
      <c r="F9" s="87">
        <v>0.78484681077567942</v>
      </c>
      <c r="G9" s="88">
        <v>0.7261296510036146</v>
      </c>
      <c r="H9" s="320"/>
      <c r="I9" s="317"/>
    </row>
    <row r="10" spans="1:9" s="60" customFormat="1" ht="32.25" customHeight="1">
      <c r="A10" s="85" t="s">
        <v>6</v>
      </c>
      <c r="B10" s="86" t="s">
        <v>7</v>
      </c>
      <c r="C10" s="87">
        <v>3.607750199716254</v>
      </c>
      <c r="D10" s="87">
        <v>4.3829235397815456</v>
      </c>
      <c r="E10" s="87">
        <v>3.7916866741645108</v>
      </c>
      <c r="F10" s="87">
        <v>4.3829235397815456</v>
      </c>
      <c r="G10" s="88">
        <v>4.0413209883609635</v>
      </c>
      <c r="H10" s="320"/>
      <c r="I10" s="317"/>
    </row>
    <row r="11" spans="1:9" s="60" customFormat="1" ht="32.25" customHeight="1">
      <c r="A11" s="85" t="s">
        <v>8</v>
      </c>
      <c r="B11" s="86" t="s">
        <v>9</v>
      </c>
      <c r="C11" s="87">
        <v>2.7165437265199142</v>
      </c>
      <c r="D11" s="87">
        <v>2.860685866473994</v>
      </c>
      <c r="E11" s="87">
        <v>3.6825465183006183</v>
      </c>
      <c r="F11" s="87">
        <v>2.860685866473994</v>
      </c>
      <c r="G11" s="88">
        <v>3.0301154944421302</v>
      </c>
      <c r="H11" s="320"/>
      <c r="I11" s="317"/>
    </row>
    <row r="12" spans="1:9" s="60" customFormat="1" ht="32.25" customHeight="1">
      <c r="A12" s="85" t="s">
        <v>10</v>
      </c>
      <c r="B12" s="86" t="s">
        <v>113</v>
      </c>
      <c r="C12" s="87">
        <v>3.544953096771704</v>
      </c>
      <c r="D12" s="87">
        <v>3.4962418812882143</v>
      </c>
      <c r="E12" s="87">
        <v>1.8812630572796345</v>
      </c>
      <c r="F12" s="87">
        <v>3.4962418812882143</v>
      </c>
      <c r="G12" s="88">
        <v>3.1046749791569415</v>
      </c>
      <c r="H12" s="320"/>
      <c r="I12" s="317"/>
    </row>
    <row r="13" spans="1:9" ht="32.25" customHeight="1">
      <c r="A13" s="85" t="s">
        <v>12</v>
      </c>
      <c r="B13" s="89" t="s">
        <v>114</v>
      </c>
      <c r="C13" s="87">
        <v>2.9220972091342343</v>
      </c>
      <c r="D13" s="87">
        <v>2.7820753506094067</v>
      </c>
      <c r="E13" s="87">
        <v>2.5594530443218391</v>
      </c>
      <c r="F13" s="87">
        <v>2.7820753506094067</v>
      </c>
      <c r="G13" s="88">
        <v>2.7614252386687221</v>
      </c>
      <c r="H13" s="320"/>
      <c r="I13" s="317"/>
    </row>
    <row r="14" spans="1:9" ht="32.25" customHeight="1">
      <c r="A14" s="85" t="s">
        <v>14</v>
      </c>
      <c r="B14" s="86" t="s">
        <v>115</v>
      </c>
      <c r="C14" s="87">
        <v>1.8347040954509526</v>
      </c>
      <c r="D14" s="87">
        <v>1.790321034304206</v>
      </c>
      <c r="E14" s="87">
        <v>1.0582601703805659</v>
      </c>
      <c r="F14" s="87">
        <v>1.790321034304206</v>
      </c>
      <c r="G14" s="88">
        <v>1.6184015836099825</v>
      </c>
      <c r="H14" s="320"/>
      <c r="I14" s="317"/>
    </row>
    <row r="15" spans="1:9" ht="32.25" customHeight="1">
      <c r="A15" s="85" t="s">
        <v>16</v>
      </c>
      <c r="B15" s="86" t="s">
        <v>17</v>
      </c>
      <c r="C15" s="87">
        <v>17.439001736548892</v>
      </c>
      <c r="D15" s="87">
        <v>17.836339119893697</v>
      </c>
      <c r="E15" s="87">
        <v>16.693920774938878</v>
      </c>
      <c r="F15" s="87">
        <v>17.836339119893697</v>
      </c>
      <c r="G15" s="88">
        <v>17.451400187818791</v>
      </c>
      <c r="H15" s="320"/>
      <c r="I15" s="317"/>
    </row>
    <row r="16" spans="1:9" ht="32.25" customHeight="1">
      <c r="A16" s="85" t="s">
        <v>18</v>
      </c>
      <c r="B16" s="86" t="s">
        <v>116</v>
      </c>
      <c r="C16" s="87">
        <v>4.116938181229755</v>
      </c>
      <c r="D16" s="87">
        <v>4.1968487275601607</v>
      </c>
      <c r="E16" s="87">
        <v>4.2427961069353675</v>
      </c>
      <c r="F16" s="87">
        <v>4.1968487275601607</v>
      </c>
      <c r="G16" s="88">
        <v>4.1883579358213607</v>
      </c>
      <c r="H16" s="320"/>
      <c r="I16" s="317"/>
    </row>
    <row r="17" spans="1:9" ht="32.25" customHeight="1">
      <c r="A17" s="90" t="s">
        <v>20</v>
      </c>
      <c r="B17" s="91" t="s">
        <v>117</v>
      </c>
      <c r="C17" s="87">
        <v>17.343882640762029</v>
      </c>
      <c r="D17" s="87">
        <v>17.55359933005349</v>
      </c>
      <c r="E17" s="87">
        <v>16.937922011978738</v>
      </c>
      <c r="F17" s="87">
        <v>17.55359933005349</v>
      </c>
      <c r="G17" s="88">
        <v>17.347250828211937</v>
      </c>
      <c r="H17" s="320"/>
      <c r="I17" s="317"/>
    </row>
    <row r="18" spans="1:9" ht="32.25" customHeight="1">
      <c r="A18" s="85" t="s">
        <v>22</v>
      </c>
      <c r="B18" s="92" t="s">
        <v>118</v>
      </c>
      <c r="C18" s="87">
        <v>0.607490533769796</v>
      </c>
      <c r="D18" s="87">
        <v>0.62287220055712444</v>
      </c>
      <c r="E18" s="87">
        <v>0.63371260263778084</v>
      </c>
      <c r="F18" s="87">
        <v>0.62287220055712444</v>
      </c>
      <c r="G18" s="88">
        <v>0.62173688438045649</v>
      </c>
      <c r="H18" s="320"/>
      <c r="I18" s="317"/>
    </row>
    <row r="19" spans="1:9" ht="32.25" customHeight="1">
      <c r="A19" s="85" t="s">
        <v>24</v>
      </c>
      <c r="B19" s="86" t="s">
        <v>119</v>
      </c>
      <c r="C19" s="87">
        <v>1.1343656980269319</v>
      </c>
      <c r="D19" s="87">
        <v>0.93302863094223398</v>
      </c>
      <c r="E19" s="87">
        <v>1.0643077943907675</v>
      </c>
      <c r="F19" s="87">
        <v>0.93302863094223398</v>
      </c>
      <c r="G19" s="88">
        <v>1.0161826885755418</v>
      </c>
      <c r="H19" s="320"/>
      <c r="I19" s="317"/>
    </row>
    <row r="20" spans="1:9" ht="32.25" customHeight="1">
      <c r="A20" s="85" t="s">
        <v>26</v>
      </c>
      <c r="B20" s="93" t="s">
        <v>120</v>
      </c>
      <c r="C20" s="87">
        <v>0.20831933015542708</v>
      </c>
      <c r="D20" s="87">
        <v>0.19648023412857923</v>
      </c>
      <c r="E20" s="87">
        <v>0.11951115228437825</v>
      </c>
      <c r="F20" s="87">
        <v>0.19648023412857923</v>
      </c>
      <c r="G20" s="88">
        <v>0.18019773767424097</v>
      </c>
      <c r="H20" s="320"/>
      <c r="I20" s="317"/>
    </row>
    <row r="21" spans="1:9" ht="32.25" customHeight="1">
      <c r="A21" s="95" t="s">
        <v>32</v>
      </c>
      <c r="B21" s="96" t="s">
        <v>121</v>
      </c>
      <c r="C21" s="97">
        <v>0.83126430884675528</v>
      </c>
      <c r="D21" s="97">
        <v>0.90358061264025991</v>
      </c>
      <c r="E21" s="97">
        <v>0.8269689183404153</v>
      </c>
      <c r="F21" s="97">
        <v>0.90358061264025991</v>
      </c>
      <c r="G21" s="98">
        <v>0.86634861311692268</v>
      </c>
      <c r="H21" s="320"/>
      <c r="I21" s="317"/>
    </row>
    <row r="22" spans="1:9" ht="32.25" customHeight="1">
      <c r="A22" s="99"/>
      <c r="B22" s="96" t="s">
        <v>201</v>
      </c>
      <c r="C22" s="97">
        <v>18.429003842672483</v>
      </c>
      <c r="D22" s="97">
        <v>18.249795798575409</v>
      </c>
      <c r="E22" s="97">
        <v>22.84020580667125</v>
      </c>
      <c r="F22" s="97">
        <v>18.249795798575409</v>
      </c>
      <c r="G22" s="120">
        <v>19.442200311623637</v>
      </c>
      <c r="H22" s="320"/>
      <c r="I22" s="317"/>
    </row>
    <row r="23" spans="1:9" s="106" customFormat="1" ht="32.25" customHeight="1">
      <c r="A23" s="101"/>
      <c r="B23" s="102" t="s">
        <v>123</v>
      </c>
      <c r="C23" s="103">
        <v>86.785313038585372</v>
      </c>
      <c r="D23" s="103">
        <v>87.134315032599645</v>
      </c>
      <c r="E23" s="103">
        <v>90.107552944168361</v>
      </c>
      <c r="F23" s="103">
        <v>87.134315032599645</v>
      </c>
      <c r="G23" s="121">
        <v>87.790374011988249</v>
      </c>
      <c r="H23" s="320"/>
      <c r="I23" s="317"/>
    </row>
    <row r="24" spans="1:9" s="60" customFormat="1" ht="32.25" customHeight="1">
      <c r="A24" s="107" t="s">
        <v>63</v>
      </c>
      <c r="B24" s="86" t="s">
        <v>124</v>
      </c>
      <c r="C24" s="108">
        <v>13.882067961399338</v>
      </c>
      <c r="D24" s="108">
        <v>13.549604841279267</v>
      </c>
      <c r="E24" s="108">
        <v>10.58663572566585</v>
      </c>
      <c r="F24" s="108">
        <v>13.549604841279267</v>
      </c>
      <c r="G24" s="98">
        <v>12.891978342405931</v>
      </c>
      <c r="H24" s="320"/>
      <c r="I24" s="317"/>
    </row>
    <row r="25" spans="1:9" ht="32.25" customHeight="1">
      <c r="A25" s="110"/>
      <c r="B25" s="111" t="s">
        <v>125</v>
      </c>
      <c r="C25" s="112">
        <v>100</v>
      </c>
      <c r="D25" s="112">
        <v>100</v>
      </c>
      <c r="E25" s="112">
        <v>100</v>
      </c>
      <c r="F25" s="112">
        <v>100</v>
      </c>
      <c r="G25" s="113">
        <v>100</v>
      </c>
      <c r="H25" s="320"/>
      <c r="I25" s="317"/>
    </row>
    <row r="26" spans="1:9">
      <c r="A26" s="18"/>
      <c r="B26" s="114"/>
      <c r="C26" s="115"/>
      <c r="D26" s="115"/>
      <c r="E26" s="115"/>
      <c r="F26" s="115"/>
      <c r="G26" s="115"/>
    </row>
    <row r="27" spans="1:9" s="2" customFormat="1" ht="12.75" customHeight="1">
      <c r="A27" s="574" t="s">
        <v>53</v>
      </c>
      <c r="B27" s="574"/>
      <c r="C27" s="574"/>
      <c r="D27" s="574"/>
      <c r="E27" s="574"/>
      <c r="F27" s="574"/>
      <c r="G27" s="574"/>
      <c r="H27" s="396"/>
      <c r="I27" s="441"/>
    </row>
    <row r="28" spans="1:9" s="24" customFormat="1" ht="19.5" customHeight="1">
      <c r="A28" s="29" t="s">
        <v>126</v>
      </c>
      <c r="B28" s="30"/>
      <c r="C28" s="30"/>
      <c r="D28" s="30"/>
      <c r="E28" s="30"/>
      <c r="F28" s="30"/>
      <c r="G28" s="23"/>
      <c r="H28" s="374"/>
      <c r="I28" s="440"/>
    </row>
    <row r="29" spans="1:9" s="24" customFormat="1" ht="14.25" customHeight="1">
      <c r="A29" s="29" t="s">
        <v>127</v>
      </c>
      <c r="B29" s="30"/>
      <c r="C29" s="26"/>
      <c r="D29" s="22"/>
      <c r="E29" s="22"/>
      <c r="F29" s="22"/>
      <c r="G29" s="23"/>
      <c r="H29" s="374"/>
      <c r="I29" s="440"/>
    </row>
    <row r="30" spans="1:9" s="24" customFormat="1" ht="21" customHeight="1">
      <c r="A30" s="29" t="s">
        <v>128</v>
      </c>
      <c r="B30" s="30"/>
      <c r="C30" s="26"/>
      <c r="D30" s="22"/>
      <c r="E30" s="22"/>
      <c r="F30" s="22"/>
      <c r="G30" s="23"/>
      <c r="H30" s="374"/>
      <c r="I30" s="440"/>
    </row>
    <row r="31" spans="1:9" s="24" customFormat="1" ht="15.75" customHeight="1">
      <c r="A31" s="29" t="s">
        <v>129</v>
      </c>
      <c r="B31" s="29"/>
      <c r="C31" s="26"/>
      <c r="D31" s="22"/>
      <c r="E31" s="22"/>
      <c r="F31" s="22"/>
      <c r="G31" s="23"/>
      <c r="H31" s="374"/>
      <c r="I31" s="440"/>
    </row>
    <row r="32" spans="1:9" s="24" customFormat="1">
      <c r="A32" s="580" t="s">
        <v>130</v>
      </c>
      <c r="B32" s="580"/>
      <c r="C32" s="26"/>
      <c r="D32" s="22"/>
      <c r="E32" s="22"/>
      <c r="F32" s="22"/>
      <c r="G32" s="23"/>
      <c r="H32" s="374"/>
      <c r="I32" s="440"/>
    </row>
    <row r="33" spans="1:9" s="24" customFormat="1" ht="11.25" customHeight="1">
      <c r="A33" s="116" t="s">
        <v>306</v>
      </c>
      <c r="B33" s="20"/>
      <c r="C33" s="26"/>
      <c r="D33" s="22"/>
      <c r="E33" s="22"/>
      <c r="F33" s="22"/>
      <c r="G33" s="23"/>
      <c r="H33" s="374"/>
      <c r="I33" s="440"/>
    </row>
    <row r="34" spans="1:9" s="24" customFormat="1" ht="12" customHeight="1">
      <c r="A34" s="116" t="s">
        <v>131</v>
      </c>
      <c r="B34" s="20"/>
      <c r="C34" s="26"/>
      <c r="D34" s="22"/>
      <c r="E34" s="22"/>
      <c r="F34" s="22"/>
      <c r="G34" s="23"/>
      <c r="H34" s="374"/>
      <c r="I34" s="440"/>
    </row>
    <row r="35" spans="1:9" s="24" customFormat="1" ht="12" customHeight="1">
      <c r="A35" s="580" t="s">
        <v>132</v>
      </c>
      <c r="B35" s="580"/>
      <c r="C35" s="26"/>
      <c r="D35" s="22"/>
      <c r="E35" s="22"/>
      <c r="F35" s="22"/>
      <c r="G35" s="23"/>
      <c r="H35" s="374"/>
      <c r="I35" s="440"/>
    </row>
    <row r="36" spans="1:9" s="24" customFormat="1" ht="13.5" customHeight="1">
      <c r="A36" s="540" t="s">
        <v>134</v>
      </c>
      <c r="B36" s="539"/>
      <c r="C36" s="26"/>
      <c r="D36" s="22"/>
      <c r="E36" s="22"/>
      <c r="F36" s="22"/>
      <c r="G36" s="23"/>
      <c r="H36" s="374"/>
      <c r="I36" s="440"/>
    </row>
    <row r="37" spans="1:9" ht="13.5" customHeight="1">
      <c r="A37" s="23" t="s">
        <v>60</v>
      </c>
      <c r="B37" s="23"/>
    </row>
  </sheetData>
  <mergeCells count="8">
    <mergeCell ref="A32:B32"/>
    <mergeCell ref="A35:B35"/>
    <mergeCell ref="A27:G27"/>
    <mergeCell ref="A1:G1"/>
    <mergeCell ref="A2:G2"/>
    <mergeCell ref="A3:G3"/>
    <mergeCell ref="A4:G4"/>
    <mergeCell ref="A5:A6"/>
  </mergeCells>
  <printOptions horizontalCentered="1"/>
  <pageMargins left="0.39370078740157483" right="0.39370078740157483" top="0.98425196850393704" bottom="0.98425196850393704" header="0.31496062992125984" footer="0.31496062992125984"/>
  <pageSetup scale="6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theme="6" tint="0.79998168889431442"/>
  </sheetPr>
  <dimension ref="A1:I40"/>
  <sheetViews>
    <sheetView zoomScale="80" zoomScaleNormal="80" zoomScaleSheetLayoutView="53" workbookViewId="0">
      <selection sqref="A1:G1"/>
    </sheetView>
  </sheetViews>
  <sheetFormatPr baseColWidth="10" defaultColWidth="11.5703125" defaultRowHeight="12.75"/>
  <cols>
    <col min="1" max="1" width="15.5703125" style="24" customWidth="1"/>
    <col min="2" max="2" width="67.7109375" style="24" customWidth="1"/>
    <col min="3" max="7" width="12.7109375" style="23" customWidth="1"/>
    <col min="8" max="250" width="11.5703125" style="23"/>
    <col min="251" max="251" width="15.5703125" style="23" customWidth="1"/>
    <col min="252" max="252" width="67.7109375" style="23" customWidth="1"/>
    <col min="253" max="257" width="12.7109375" style="23" customWidth="1"/>
    <col min="258" max="506" width="11.5703125" style="23"/>
    <col min="507" max="507" width="15.5703125" style="23" customWidth="1"/>
    <col min="508" max="508" width="67.7109375" style="23" customWidth="1"/>
    <col min="509" max="513" width="12.7109375" style="23" customWidth="1"/>
    <col min="514" max="762" width="11.5703125" style="23"/>
    <col min="763" max="763" width="15.5703125" style="23" customWidth="1"/>
    <col min="764" max="764" width="67.7109375" style="23" customWidth="1"/>
    <col min="765" max="769" width="12.7109375" style="23" customWidth="1"/>
    <col min="770" max="1018" width="11.5703125" style="23"/>
    <col min="1019" max="1019" width="15.5703125" style="23" customWidth="1"/>
    <col min="1020" max="1020" width="67.7109375" style="23" customWidth="1"/>
    <col min="1021" max="1025" width="12.7109375" style="23" customWidth="1"/>
    <col min="1026" max="1274" width="11.5703125" style="23"/>
    <col min="1275" max="1275" width="15.5703125" style="23" customWidth="1"/>
    <col min="1276" max="1276" width="67.7109375" style="23" customWidth="1"/>
    <col min="1277" max="1281" width="12.7109375" style="23" customWidth="1"/>
    <col min="1282" max="1530" width="11.5703125" style="23"/>
    <col min="1531" max="1531" width="15.5703125" style="23" customWidth="1"/>
    <col min="1532" max="1532" width="67.7109375" style="23" customWidth="1"/>
    <col min="1533" max="1537" width="12.7109375" style="23" customWidth="1"/>
    <col min="1538" max="1786" width="11.5703125" style="23"/>
    <col min="1787" max="1787" width="15.5703125" style="23" customWidth="1"/>
    <col min="1788" max="1788" width="67.7109375" style="23" customWidth="1"/>
    <col min="1789" max="1793" width="12.7109375" style="23" customWidth="1"/>
    <col min="1794" max="2042" width="11.5703125" style="23"/>
    <col min="2043" max="2043" width="15.5703125" style="23" customWidth="1"/>
    <col min="2044" max="2044" width="67.7109375" style="23" customWidth="1"/>
    <col min="2045" max="2049" width="12.7109375" style="23" customWidth="1"/>
    <col min="2050" max="2298" width="11.5703125" style="23"/>
    <col min="2299" max="2299" width="15.5703125" style="23" customWidth="1"/>
    <col min="2300" max="2300" width="67.7109375" style="23" customWidth="1"/>
    <col min="2301" max="2305" width="12.7109375" style="23" customWidth="1"/>
    <col min="2306" max="2554" width="11.5703125" style="23"/>
    <col min="2555" max="2555" width="15.5703125" style="23" customWidth="1"/>
    <col min="2556" max="2556" width="67.7109375" style="23" customWidth="1"/>
    <col min="2557" max="2561" width="12.7109375" style="23" customWidth="1"/>
    <col min="2562" max="2810" width="11.5703125" style="23"/>
    <col min="2811" max="2811" width="15.5703125" style="23" customWidth="1"/>
    <col min="2812" max="2812" width="67.7109375" style="23" customWidth="1"/>
    <col min="2813" max="2817" width="12.7109375" style="23" customWidth="1"/>
    <col min="2818" max="3066" width="11.5703125" style="23"/>
    <col min="3067" max="3067" width="15.5703125" style="23" customWidth="1"/>
    <col min="3068" max="3068" width="67.7109375" style="23" customWidth="1"/>
    <col min="3069" max="3073" width="12.7109375" style="23" customWidth="1"/>
    <col min="3074" max="3322" width="11.5703125" style="23"/>
    <col min="3323" max="3323" width="15.5703125" style="23" customWidth="1"/>
    <col min="3324" max="3324" width="67.7109375" style="23" customWidth="1"/>
    <col min="3325" max="3329" width="12.7109375" style="23" customWidth="1"/>
    <col min="3330" max="3578" width="11.5703125" style="23"/>
    <col min="3579" max="3579" width="15.5703125" style="23" customWidth="1"/>
    <col min="3580" max="3580" width="67.7109375" style="23" customWidth="1"/>
    <col min="3581" max="3585" width="12.7109375" style="23" customWidth="1"/>
    <col min="3586" max="3834" width="11.5703125" style="23"/>
    <col min="3835" max="3835" width="15.5703125" style="23" customWidth="1"/>
    <col min="3836" max="3836" width="67.7109375" style="23" customWidth="1"/>
    <col min="3837" max="3841" width="12.7109375" style="23" customWidth="1"/>
    <col min="3842" max="4090" width="11.5703125" style="23"/>
    <col min="4091" max="4091" width="15.5703125" style="23" customWidth="1"/>
    <col min="4092" max="4092" width="67.7109375" style="23" customWidth="1"/>
    <col min="4093" max="4097" width="12.7109375" style="23" customWidth="1"/>
    <col min="4098" max="4346" width="11.5703125" style="23"/>
    <col min="4347" max="4347" width="15.5703125" style="23" customWidth="1"/>
    <col min="4348" max="4348" width="67.7109375" style="23" customWidth="1"/>
    <col min="4349" max="4353" width="12.7109375" style="23" customWidth="1"/>
    <col min="4354" max="4602" width="11.5703125" style="23"/>
    <col min="4603" max="4603" width="15.5703125" style="23" customWidth="1"/>
    <col min="4604" max="4604" width="67.7109375" style="23" customWidth="1"/>
    <col min="4605" max="4609" width="12.7109375" style="23" customWidth="1"/>
    <col min="4610" max="4858" width="11.5703125" style="23"/>
    <col min="4859" max="4859" width="15.5703125" style="23" customWidth="1"/>
    <col min="4860" max="4860" width="67.7109375" style="23" customWidth="1"/>
    <col min="4861" max="4865" width="12.7109375" style="23" customWidth="1"/>
    <col min="4866" max="5114" width="11.5703125" style="23"/>
    <col min="5115" max="5115" width="15.5703125" style="23" customWidth="1"/>
    <col min="5116" max="5116" width="67.7109375" style="23" customWidth="1"/>
    <col min="5117" max="5121" width="12.7109375" style="23" customWidth="1"/>
    <col min="5122" max="5370" width="11.5703125" style="23"/>
    <col min="5371" max="5371" width="15.5703125" style="23" customWidth="1"/>
    <col min="5372" max="5372" width="67.7109375" style="23" customWidth="1"/>
    <col min="5373" max="5377" width="12.7109375" style="23" customWidth="1"/>
    <col min="5378" max="5626" width="11.5703125" style="23"/>
    <col min="5627" max="5627" width="15.5703125" style="23" customWidth="1"/>
    <col min="5628" max="5628" width="67.7109375" style="23" customWidth="1"/>
    <col min="5629" max="5633" width="12.7109375" style="23" customWidth="1"/>
    <col min="5634" max="5882" width="11.5703125" style="23"/>
    <col min="5883" max="5883" width="15.5703125" style="23" customWidth="1"/>
    <col min="5884" max="5884" width="67.7109375" style="23" customWidth="1"/>
    <col min="5885" max="5889" width="12.7109375" style="23" customWidth="1"/>
    <col min="5890" max="6138" width="11.5703125" style="23"/>
    <col min="6139" max="6139" width="15.5703125" style="23" customWidth="1"/>
    <col min="6140" max="6140" width="67.7109375" style="23" customWidth="1"/>
    <col min="6141" max="6145" width="12.7109375" style="23" customWidth="1"/>
    <col min="6146" max="6394" width="11.5703125" style="23"/>
    <col min="6395" max="6395" width="15.5703125" style="23" customWidth="1"/>
    <col min="6396" max="6396" width="67.7109375" style="23" customWidth="1"/>
    <col min="6397" max="6401" width="12.7109375" style="23" customWidth="1"/>
    <col min="6402" max="6650" width="11.5703125" style="23"/>
    <col min="6651" max="6651" width="15.5703125" style="23" customWidth="1"/>
    <col min="6652" max="6652" width="67.7109375" style="23" customWidth="1"/>
    <col min="6653" max="6657" width="12.7109375" style="23" customWidth="1"/>
    <col min="6658" max="6906" width="11.5703125" style="23"/>
    <col min="6907" max="6907" width="15.5703125" style="23" customWidth="1"/>
    <col min="6908" max="6908" width="67.7109375" style="23" customWidth="1"/>
    <col min="6909" max="6913" width="12.7109375" style="23" customWidth="1"/>
    <col min="6914" max="7162" width="11.5703125" style="23"/>
    <col min="7163" max="7163" width="15.5703125" style="23" customWidth="1"/>
    <col min="7164" max="7164" width="67.7109375" style="23" customWidth="1"/>
    <col min="7165" max="7169" width="12.7109375" style="23" customWidth="1"/>
    <col min="7170" max="7418" width="11.5703125" style="23"/>
    <col min="7419" max="7419" width="15.5703125" style="23" customWidth="1"/>
    <col min="7420" max="7420" width="67.7109375" style="23" customWidth="1"/>
    <col min="7421" max="7425" width="12.7109375" style="23" customWidth="1"/>
    <col min="7426" max="7674" width="11.5703125" style="23"/>
    <col min="7675" max="7675" width="15.5703125" style="23" customWidth="1"/>
    <col min="7676" max="7676" width="67.7109375" style="23" customWidth="1"/>
    <col min="7677" max="7681" width="12.7109375" style="23" customWidth="1"/>
    <col min="7682" max="7930" width="11.5703125" style="23"/>
    <col min="7931" max="7931" width="15.5703125" style="23" customWidth="1"/>
    <col min="7932" max="7932" width="67.7109375" style="23" customWidth="1"/>
    <col min="7933" max="7937" width="12.7109375" style="23" customWidth="1"/>
    <col min="7938" max="8186" width="11.5703125" style="23"/>
    <col min="8187" max="8187" width="15.5703125" style="23" customWidth="1"/>
    <col min="8188" max="8188" width="67.7109375" style="23" customWidth="1"/>
    <col min="8189" max="8193" width="12.7109375" style="23" customWidth="1"/>
    <col min="8194" max="8442" width="11.5703125" style="23"/>
    <col min="8443" max="8443" width="15.5703125" style="23" customWidth="1"/>
    <col min="8444" max="8444" width="67.7109375" style="23" customWidth="1"/>
    <col min="8445" max="8449" width="12.7109375" style="23" customWidth="1"/>
    <col min="8450" max="8698" width="11.5703125" style="23"/>
    <col min="8699" max="8699" width="15.5703125" style="23" customWidth="1"/>
    <col min="8700" max="8700" width="67.7109375" style="23" customWidth="1"/>
    <col min="8701" max="8705" width="12.7109375" style="23" customWidth="1"/>
    <col min="8706" max="8954" width="11.5703125" style="23"/>
    <col min="8955" max="8955" width="15.5703125" style="23" customWidth="1"/>
    <col min="8956" max="8956" width="67.7109375" style="23" customWidth="1"/>
    <col min="8957" max="8961" width="12.7109375" style="23" customWidth="1"/>
    <col min="8962" max="9210" width="11.5703125" style="23"/>
    <col min="9211" max="9211" width="15.5703125" style="23" customWidth="1"/>
    <col min="9212" max="9212" width="67.7109375" style="23" customWidth="1"/>
    <col min="9213" max="9217" width="12.7109375" style="23" customWidth="1"/>
    <col min="9218" max="9466" width="11.5703125" style="23"/>
    <col min="9467" max="9467" width="15.5703125" style="23" customWidth="1"/>
    <col min="9468" max="9468" width="67.7109375" style="23" customWidth="1"/>
    <col min="9469" max="9473" width="12.7109375" style="23" customWidth="1"/>
    <col min="9474" max="9722" width="11.5703125" style="23"/>
    <col min="9723" max="9723" width="15.5703125" style="23" customWidth="1"/>
    <col min="9724" max="9724" width="67.7109375" style="23" customWidth="1"/>
    <col min="9725" max="9729" width="12.7109375" style="23" customWidth="1"/>
    <col min="9730" max="9978" width="11.5703125" style="23"/>
    <col min="9979" max="9979" width="15.5703125" style="23" customWidth="1"/>
    <col min="9980" max="9980" width="67.7109375" style="23" customWidth="1"/>
    <col min="9981" max="9985" width="12.7109375" style="23" customWidth="1"/>
    <col min="9986" max="10234" width="11.5703125" style="23"/>
    <col min="10235" max="10235" width="15.5703125" style="23" customWidth="1"/>
    <col min="10236" max="10236" width="67.7109375" style="23" customWidth="1"/>
    <col min="10237" max="10241" width="12.7109375" style="23" customWidth="1"/>
    <col min="10242" max="10490" width="11.5703125" style="23"/>
    <col min="10491" max="10491" width="15.5703125" style="23" customWidth="1"/>
    <col min="10492" max="10492" width="67.7109375" style="23" customWidth="1"/>
    <col min="10493" max="10497" width="12.7109375" style="23" customWidth="1"/>
    <col min="10498" max="10746" width="11.5703125" style="23"/>
    <col min="10747" max="10747" width="15.5703125" style="23" customWidth="1"/>
    <col min="10748" max="10748" width="67.7109375" style="23" customWidth="1"/>
    <col min="10749" max="10753" width="12.7109375" style="23" customWidth="1"/>
    <col min="10754" max="11002" width="11.5703125" style="23"/>
    <col min="11003" max="11003" width="15.5703125" style="23" customWidth="1"/>
    <col min="11004" max="11004" width="67.7109375" style="23" customWidth="1"/>
    <col min="11005" max="11009" width="12.7109375" style="23" customWidth="1"/>
    <col min="11010" max="11258" width="11.5703125" style="23"/>
    <col min="11259" max="11259" width="15.5703125" style="23" customWidth="1"/>
    <col min="11260" max="11260" width="67.7109375" style="23" customWidth="1"/>
    <col min="11261" max="11265" width="12.7109375" style="23" customWidth="1"/>
    <col min="11266" max="11514" width="11.5703125" style="23"/>
    <col min="11515" max="11515" width="15.5703125" style="23" customWidth="1"/>
    <col min="11516" max="11516" width="67.7109375" style="23" customWidth="1"/>
    <col min="11517" max="11521" width="12.7109375" style="23" customWidth="1"/>
    <col min="11522" max="11770" width="11.5703125" style="23"/>
    <col min="11771" max="11771" width="15.5703125" style="23" customWidth="1"/>
    <col min="11772" max="11772" width="67.7109375" style="23" customWidth="1"/>
    <col min="11773" max="11777" width="12.7109375" style="23" customWidth="1"/>
    <col min="11778" max="12026" width="11.5703125" style="23"/>
    <col min="12027" max="12027" width="15.5703125" style="23" customWidth="1"/>
    <col min="12028" max="12028" width="67.7109375" style="23" customWidth="1"/>
    <col min="12029" max="12033" width="12.7109375" style="23" customWidth="1"/>
    <col min="12034" max="12282" width="11.5703125" style="23"/>
    <col min="12283" max="12283" width="15.5703125" style="23" customWidth="1"/>
    <col min="12284" max="12284" width="67.7109375" style="23" customWidth="1"/>
    <col min="12285" max="12289" width="12.7109375" style="23" customWidth="1"/>
    <col min="12290" max="12538" width="11.5703125" style="23"/>
    <col min="12539" max="12539" width="15.5703125" style="23" customWidth="1"/>
    <col min="12540" max="12540" width="67.7109375" style="23" customWidth="1"/>
    <col min="12541" max="12545" width="12.7109375" style="23" customWidth="1"/>
    <col min="12546" max="12794" width="11.5703125" style="23"/>
    <col min="12795" max="12795" width="15.5703125" style="23" customWidth="1"/>
    <col min="12796" max="12796" width="67.7109375" style="23" customWidth="1"/>
    <col min="12797" max="12801" width="12.7109375" style="23" customWidth="1"/>
    <col min="12802" max="13050" width="11.5703125" style="23"/>
    <col min="13051" max="13051" width="15.5703125" style="23" customWidth="1"/>
    <col min="13052" max="13052" width="67.7109375" style="23" customWidth="1"/>
    <col min="13053" max="13057" width="12.7109375" style="23" customWidth="1"/>
    <col min="13058" max="13306" width="11.5703125" style="23"/>
    <col min="13307" max="13307" width="15.5703125" style="23" customWidth="1"/>
    <col min="13308" max="13308" width="67.7109375" style="23" customWidth="1"/>
    <col min="13309" max="13313" width="12.7109375" style="23" customWidth="1"/>
    <col min="13314" max="13562" width="11.5703125" style="23"/>
    <col min="13563" max="13563" width="15.5703125" style="23" customWidth="1"/>
    <col min="13564" max="13564" width="67.7109375" style="23" customWidth="1"/>
    <col min="13565" max="13569" width="12.7109375" style="23" customWidth="1"/>
    <col min="13570" max="13818" width="11.5703125" style="23"/>
    <col min="13819" max="13819" width="15.5703125" style="23" customWidth="1"/>
    <col min="13820" max="13820" width="67.7109375" style="23" customWidth="1"/>
    <col min="13821" max="13825" width="12.7109375" style="23" customWidth="1"/>
    <col min="13826" max="14074" width="11.5703125" style="23"/>
    <col min="14075" max="14075" width="15.5703125" style="23" customWidth="1"/>
    <col min="14076" max="14076" width="67.7109375" style="23" customWidth="1"/>
    <col min="14077" max="14081" width="12.7109375" style="23" customWidth="1"/>
    <col min="14082" max="14330" width="11.5703125" style="23"/>
    <col min="14331" max="14331" width="15.5703125" style="23" customWidth="1"/>
    <col min="14332" max="14332" width="67.7109375" style="23" customWidth="1"/>
    <col min="14333" max="14337" width="12.7109375" style="23" customWidth="1"/>
    <col min="14338" max="14586" width="11.5703125" style="23"/>
    <col min="14587" max="14587" width="15.5703125" style="23" customWidth="1"/>
    <col min="14588" max="14588" width="67.7109375" style="23" customWidth="1"/>
    <col min="14589" max="14593" width="12.7109375" style="23" customWidth="1"/>
    <col min="14594" max="14842" width="11.5703125" style="23"/>
    <col min="14843" max="14843" width="15.5703125" style="23" customWidth="1"/>
    <col min="14844" max="14844" width="67.7109375" style="23" customWidth="1"/>
    <col min="14845" max="14849" width="12.7109375" style="23" customWidth="1"/>
    <col min="14850" max="15098" width="11.5703125" style="23"/>
    <col min="15099" max="15099" width="15.5703125" style="23" customWidth="1"/>
    <col min="15100" max="15100" width="67.7109375" style="23" customWidth="1"/>
    <col min="15101" max="15105" width="12.7109375" style="23" customWidth="1"/>
    <col min="15106" max="15354" width="11.5703125" style="23"/>
    <col min="15355" max="15355" width="15.5703125" style="23" customWidth="1"/>
    <col min="15356" max="15356" width="67.7109375" style="23" customWidth="1"/>
    <col min="15357" max="15361" width="12.7109375" style="23" customWidth="1"/>
    <col min="15362" max="15610" width="11.5703125" style="23"/>
    <col min="15611" max="15611" width="15.5703125" style="23" customWidth="1"/>
    <col min="15612" max="15612" width="67.7109375" style="23" customWidth="1"/>
    <col min="15613" max="15617" width="12.7109375" style="23" customWidth="1"/>
    <col min="15618" max="15866" width="11.5703125" style="23"/>
    <col min="15867" max="15867" width="15.5703125" style="23" customWidth="1"/>
    <col min="15868" max="15868" width="67.7109375" style="23" customWidth="1"/>
    <col min="15869" max="15873" width="12.7109375" style="23" customWidth="1"/>
    <col min="15874" max="16122" width="11.5703125" style="23"/>
    <col min="16123" max="16123" width="15.5703125" style="23" customWidth="1"/>
    <col min="16124" max="16124" width="67.7109375" style="23" customWidth="1"/>
    <col min="16125" max="16129" width="12.7109375" style="23" customWidth="1"/>
    <col min="16130" max="16384" width="11.5703125" style="23"/>
  </cols>
  <sheetData>
    <row r="1" spans="1:9">
      <c r="A1" s="563" t="s">
        <v>35</v>
      </c>
      <c r="B1" s="563"/>
      <c r="C1" s="563"/>
      <c r="D1" s="563"/>
      <c r="E1" s="563"/>
      <c r="F1" s="563"/>
      <c r="G1" s="563"/>
    </row>
    <row r="2" spans="1:9">
      <c r="A2" s="564" t="s">
        <v>36</v>
      </c>
      <c r="B2" s="564"/>
      <c r="C2" s="564"/>
      <c r="D2" s="564"/>
      <c r="E2" s="564"/>
      <c r="F2" s="564"/>
      <c r="G2" s="564"/>
    </row>
    <row r="3" spans="1:9">
      <c r="A3" s="563" t="s">
        <v>37</v>
      </c>
      <c r="B3" s="563"/>
      <c r="C3" s="563"/>
      <c r="D3" s="563"/>
      <c r="E3" s="563"/>
      <c r="F3" s="563"/>
      <c r="G3" s="563"/>
    </row>
    <row r="4" spans="1:9" ht="53.25" customHeight="1">
      <c r="A4" s="582" t="s">
        <v>282</v>
      </c>
      <c r="B4" s="582"/>
      <c r="C4" s="582"/>
      <c r="D4" s="582"/>
      <c r="E4" s="582"/>
      <c r="F4" s="582"/>
      <c r="G4" s="582"/>
    </row>
    <row r="5" spans="1:9" ht="32.1" customHeight="1">
      <c r="A5" s="555" t="s">
        <v>106</v>
      </c>
      <c r="B5" s="83" t="s">
        <v>107</v>
      </c>
      <c r="C5" s="40" t="s">
        <v>108</v>
      </c>
      <c r="D5" s="42"/>
      <c r="E5" s="42"/>
      <c r="F5" s="42"/>
      <c r="G5" s="84" t="s">
        <v>109</v>
      </c>
    </row>
    <row r="6" spans="1:9" ht="32.1" customHeight="1">
      <c r="A6" s="556"/>
      <c r="B6" s="45"/>
      <c r="C6" s="7">
        <v>2018</v>
      </c>
      <c r="D6" s="541" t="s">
        <v>207</v>
      </c>
      <c r="E6" s="541" t="s">
        <v>206</v>
      </c>
      <c r="F6" s="541" t="s">
        <v>214</v>
      </c>
      <c r="G6" s="47" t="s">
        <v>110</v>
      </c>
    </row>
    <row r="7" spans="1:9" s="60" customFormat="1" ht="32.25" customHeight="1">
      <c r="A7" s="85" t="s">
        <v>0</v>
      </c>
      <c r="B7" s="86" t="s">
        <v>111</v>
      </c>
      <c r="C7" s="87">
        <v>17.671991926373035</v>
      </c>
      <c r="D7" s="87">
        <v>17.8515012860673</v>
      </c>
      <c r="E7" s="87">
        <v>19.505901988868608</v>
      </c>
      <c r="F7" s="87">
        <v>17.8515012860673</v>
      </c>
      <c r="G7" s="119">
        <v>18.220224121844062</v>
      </c>
      <c r="H7" s="320"/>
      <c r="I7" s="317"/>
    </row>
    <row r="8" spans="1:9" s="60" customFormat="1" ht="32.25" customHeight="1">
      <c r="A8" s="85" t="s">
        <v>2</v>
      </c>
      <c r="B8" s="86" t="s">
        <v>3</v>
      </c>
      <c r="C8" s="87">
        <v>0.31871701403413921</v>
      </c>
      <c r="D8" s="87">
        <v>0.35820147448018558</v>
      </c>
      <c r="E8" s="87">
        <v>0.39119419191802374</v>
      </c>
      <c r="F8" s="87">
        <v>0.35820147448018558</v>
      </c>
      <c r="G8" s="122">
        <v>0.3565785387281335</v>
      </c>
      <c r="H8" s="320"/>
      <c r="I8" s="317"/>
    </row>
    <row r="9" spans="1:9" s="60" customFormat="1" ht="32.25" customHeight="1">
      <c r="A9" s="85" t="s">
        <v>4</v>
      </c>
      <c r="B9" s="86" t="s">
        <v>112</v>
      </c>
      <c r="C9" s="87">
        <v>2.3595614323349881</v>
      </c>
      <c r="D9" s="87">
        <v>2.501350219039145</v>
      </c>
      <c r="E9" s="87">
        <v>1.871319237113362</v>
      </c>
      <c r="F9" s="87">
        <v>2.501350219039145</v>
      </c>
      <c r="G9" s="122">
        <v>2.3083952768816598</v>
      </c>
      <c r="H9" s="320"/>
      <c r="I9" s="317"/>
    </row>
    <row r="10" spans="1:9" s="60" customFormat="1" ht="32.25" customHeight="1">
      <c r="A10" s="85" t="s">
        <v>6</v>
      </c>
      <c r="B10" s="86" t="s">
        <v>7</v>
      </c>
      <c r="C10" s="87">
        <v>1.58448006898451</v>
      </c>
      <c r="D10" s="87">
        <v>1.6031237196232162</v>
      </c>
      <c r="E10" s="87">
        <v>1.5797409597910312</v>
      </c>
      <c r="F10" s="87">
        <v>1.6031237196232162</v>
      </c>
      <c r="G10" s="122">
        <v>1.5926171170054935</v>
      </c>
      <c r="H10" s="320"/>
      <c r="I10" s="317"/>
    </row>
    <row r="11" spans="1:9" s="60" customFormat="1" ht="32.25" customHeight="1">
      <c r="A11" s="85" t="s">
        <v>8</v>
      </c>
      <c r="B11" s="86" t="s">
        <v>9</v>
      </c>
      <c r="C11" s="87">
        <v>2.7490815127142341</v>
      </c>
      <c r="D11" s="87">
        <v>2.7841126829596896</v>
      </c>
      <c r="E11" s="87">
        <v>2.6630785408598494</v>
      </c>
      <c r="F11" s="87">
        <v>2.7841126829596892</v>
      </c>
      <c r="G11" s="122">
        <v>2.7450963548733656</v>
      </c>
      <c r="H11" s="320"/>
      <c r="I11" s="317"/>
    </row>
    <row r="12" spans="1:9" s="60" customFormat="1" ht="32.25" customHeight="1">
      <c r="A12" s="85" t="s">
        <v>10</v>
      </c>
      <c r="B12" s="86" t="s">
        <v>113</v>
      </c>
      <c r="C12" s="87">
        <v>8.1929806379162589</v>
      </c>
      <c r="D12" s="87">
        <v>8.2609465934040287</v>
      </c>
      <c r="E12" s="87">
        <v>5.0060331775180389</v>
      </c>
      <c r="F12" s="87">
        <v>8.2609465934040287</v>
      </c>
      <c r="G12" s="122">
        <v>7.4302267505605881</v>
      </c>
      <c r="H12" s="320"/>
      <c r="I12" s="317"/>
    </row>
    <row r="13" spans="1:9" ht="32.25" customHeight="1">
      <c r="A13" s="85" t="s">
        <v>12</v>
      </c>
      <c r="B13" s="89" t="s">
        <v>114</v>
      </c>
      <c r="C13" s="87">
        <v>3.3594985564418791</v>
      </c>
      <c r="D13" s="87">
        <v>3.0436373556211325</v>
      </c>
      <c r="E13" s="87">
        <v>2.4377091200641243</v>
      </c>
      <c r="F13" s="87">
        <v>3.0436373556211325</v>
      </c>
      <c r="G13" s="122">
        <v>2.9711205969370673</v>
      </c>
      <c r="H13" s="320"/>
      <c r="I13" s="317"/>
    </row>
    <row r="14" spans="1:9" ht="32.25" customHeight="1">
      <c r="A14" s="85" t="s">
        <v>14</v>
      </c>
      <c r="B14" s="86" t="s">
        <v>115</v>
      </c>
      <c r="C14" s="87">
        <v>1.1507301545721877</v>
      </c>
      <c r="D14" s="87">
        <v>1.0692389585012776</v>
      </c>
      <c r="E14" s="87">
        <v>0.65938691807112204</v>
      </c>
      <c r="F14" s="87">
        <v>1.0692389585012778</v>
      </c>
      <c r="G14" s="122">
        <v>0.98714874741146619</v>
      </c>
      <c r="H14" s="320"/>
      <c r="I14" s="317"/>
    </row>
    <row r="15" spans="1:9" ht="32.25" customHeight="1">
      <c r="A15" s="85" t="s">
        <v>16</v>
      </c>
      <c r="B15" s="86" t="s">
        <v>17</v>
      </c>
      <c r="C15" s="87">
        <v>16.616675285704087</v>
      </c>
      <c r="D15" s="87">
        <v>15.261160948385013</v>
      </c>
      <c r="E15" s="87">
        <v>15.402625899002627</v>
      </c>
      <c r="F15" s="87">
        <v>15.261160948385013</v>
      </c>
      <c r="G15" s="122">
        <v>15.635405770369186</v>
      </c>
      <c r="H15" s="320"/>
      <c r="I15" s="317"/>
    </row>
    <row r="16" spans="1:9" ht="32.25" customHeight="1">
      <c r="A16" s="85" t="s">
        <v>18</v>
      </c>
      <c r="B16" s="86" t="s">
        <v>116</v>
      </c>
      <c r="C16" s="87">
        <v>4.1779509097852747</v>
      </c>
      <c r="D16" s="87">
        <v>4.0874788243491107</v>
      </c>
      <c r="E16" s="87">
        <v>4.5487964831588688</v>
      </c>
      <c r="F16" s="87">
        <v>4.0874788243491107</v>
      </c>
      <c r="G16" s="122">
        <v>4.2254262604105914</v>
      </c>
      <c r="H16" s="320"/>
      <c r="I16" s="317"/>
    </row>
    <row r="17" spans="1:9" ht="32.25" customHeight="1">
      <c r="A17" s="90" t="s">
        <v>20</v>
      </c>
      <c r="B17" s="91" t="s">
        <v>117</v>
      </c>
      <c r="C17" s="87">
        <v>3.1075227808750805</v>
      </c>
      <c r="D17" s="87">
        <v>3.0635958899131945</v>
      </c>
      <c r="E17" s="87">
        <v>2.9392083537072682</v>
      </c>
      <c r="F17" s="87">
        <v>3.0635958899131945</v>
      </c>
      <c r="G17" s="122">
        <v>3.0434807286021845</v>
      </c>
      <c r="H17" s="320"/>
      <c r="I17" s="317"/>
    </row>
    <row r="18" spans="1:9" ht="32.25" customHeight="1">
      <c r="A18" s="85" t="s">
        <v>22</v>
      </c>
      <c r="B18" s="92" t="s">
        <v>118</v>
      </c>
      <c r="C18" s="87">
        <v>0.2005023831387803</v>
      </c>
      <c r="D18" s="87">
        <v>0.21501203298303523</v>
      </c>
      <c r="E18" s="87">
        <v>0.220844667145355</v>
      </c>
      <c r="F18" s="87">
        <v>0.21501203298303523</v>
      </c>
      <c r="G18" s="122">
        <v>0.21284277906255145</v>
      </c>
      <c r="H18" s="320"/>
      <c r="I18" s="317"/>
    </row>
    <row r="19" spans="1:9" ht="32.25" customHeight="1">
      <c r="A19" s="85" t="s">
        <v>24</v>
      </c>
      <c r="B19" s="86" t="s">
        <v>119</v>
      </c>
      <c r="C19" s="87">
        <v>2.2222696639937683E-2</v>
      </c>
      <c r="D19" s="87">
        <v>2.0289743521782033E-2</v>
      </c>
      <c r="E19" s="87">
        <v>2.3074761810670547E-2</v>
      </c>
      <c r="F19" s="87">
        <v>2.0289743521782037E-2</v>
      </c>
      <c r="G19" s="122">
        <v>2.1469236373543074E-2</v>
      </c>
      <c r="H19" s="320"/>
      <c r="I19" s="317"/>
    </row>
    <row r="20" spans="1:9" ht="32.25" customHeight="1">
      <c r="A20" s="85" t="s">
        <v>26</v>
      </c>
      <c r="B20" s="93" t="s">
        <v>120</v>
      </c>
      <c r="C20" s="87">
        <v>0.40533354351271861</v>
      </c>
      <c r="D20" s="87">
        <v>0.37632266047384333</v>
      </c>
      <c r="E20" s="87">
        <v>0.19564195394773756</v>
      </c>
      <c r="F20" s="87">
        <v>0.37632266047384333</v>
      </c>
      <c r="G20" s="122">
        <v>0.33840520460203571</v>
      </c>
      <c r="H20" s="320"/>
      <c r="I20" s="317"/>
    </row>
    <row r="21" spans="1:9" ht="32.25" customHeight="1">
      <c r="A21" s="95" t="s">
        <v>32</v>
      </c>
      <c r="B21" s="96" t="s">
        <v>121</v>
      </c>
      <c r="C21" s="97">
        <v>1.1857668859430677</v>
      </c>
      <c r="D21" s="97">
        <v>1.2161560688766284</v>
      </c>
      <c r="E21" s="97">
        <v>1.1431065762991179</v>
      </c>
      <c r="F21" s="97">
        <v>1.2161560688766282</v>
      </c>
      <c r="G21" s="118">
        <v>1.1902963999988607</v>
      </c>
      <c r="H21" s="320"/>
      <c r="I21" s="317"/>
    </row>
    <row r="22" spans="1:9" ht="32.25" customHeight="1">
      <c r="A22" s="99"/>
      <c r="B22" s="96" t="s">
        <v>201</v>
      </c>
      <c r="C22" s="97">
        <v>22.483403733915583</v>
      </c>
      <c r="D22" s="97">
        <v>23.581564587684774</v>
      </c>
      <c r="E22" s="100">
        <v>28.959005437656948</v>
      </c>
      <c r="F22" s="100">
        <v>23.581564587684774</v>
      </c>
      <c r="G22" s="94">
        <v>24.651384586735517</v>
      </c>
      <c r="H22" s="320"/>
      <c r="I22" s="317"/>
    </row>
    <row r="23" spans="1:9" s="106" customFormat="1" ht="32.25" customHeight="1">
      <c r="A23" s="101"/>
      <c r="B23" s="102" t="s">
        <v>123</v>
      </c>
      <c r="C23" s="103">
        <v>84.933267232132792</v>
      </c>
      <c r="D23" s="103">
        <v>85.247836398276107</v>
      </c>
      <c r="E23" s="104">
        <v>87.799651564737786</v>
      </c>
      <c r="F23" s="104">
        <v>85.247836398276107</v>
      </c>
      <c r="G23" s="105">
        <v>85.807147898355694</v>
      </c>
      <c r="H23" s="320"/>
      <c r="I23" s="317"/>
    </row>
    <row r="24" spans="1:9" s="60" customFormat="1" ht="32.25" customHeight="1">
      <c r="A24" s="107" t="s">
        <v>63</v>
      </c>
      <c r="B24" s="86" t="s">
        <v>124</v>
      </c>
      <c r="C24" s="108">
        <v>15.681983040610861</v>
      </c>
      <c r="D24" s="108">
        <v>15.322221955598851</v>
      </c>
      <c r="E24" s="108">
        <v>12.255835850344033</v>
      </c>
      <c r="F24" s="108">
        <v>15.322221955598851</v>
      </c>
      <c r="G24" s="109">
        <v>14.645565700538148</v>
      </c>
      <c r="H24" s="320"/>
      <c r="I24" s="317"/>
    </row>
    <row r="25" spans="1:9" ht="32.25" customHeight="1">
      <c r="A25" s="110"/>
      <c r="B25" s="111" t="s">
        <v>125</v>
      </c>
      <c r="C25" s="112">
        <v>100</v>
      </c>
      <c r="D25" s="112">
        <v>100</v>
      </c>
      <c r="E25" s="112">
        <v>100</v>
      </c>
      <c r="F25" s="112">
        <v>100</v>
      </c>
      <c r="G25" s="113">
        <v>100</v>
      </c>
      <c r="H25" s="320"/>
      <c r="I25" s="317"/>
    </row>
    <row r="26" spans="1:9">
      <c r="A26" s="18"/>
      <c r="B26" s="114"/>
      <c r="C26" s="115"/>
      <c r="D26" s="115"/>
      <c r="E26" s="115"/>
      <c r="F26" s="115"/>
      <c r="G26" s="115"/>
    </row>
    <row r="27" spans="1:9" s="2" customFormat="1" ht="12.75" customHeight="1">
      <c r="A27" s="574" t="s">
        <v>53</v>
      </c>
      <c r="B27" s="574"/>
      <c r="C27" s="574"/>
      <c r="D27" s="574"/>
      <c r="E27" s="574"/>
      <c r="F27" s="574"/>
      <c r="G27" s="574"/>
      <c r="H27" s="5"/>
      <c r="I27" s="5"/>
    </row>
    <row r="28" spans="1:9" s="24" customFormat="1" ht="19.5" customHeight="1">
      <c r="A28" s="29" t="s">
        <v>126</v>
      </c>
      <c r="B28" s="30"/>
      <c r="C28" s="30"/>
      <c r="D28" s="30"/>
      <c r="E28" s="30"/>
      <c r="F28" s="30"/>
      <c r="G28" s="23"/>
      <c r="H28" s="23"/>
      <c r="I28" s="23"/>
    </row>
    <row r="29" spans="1:9" s="24" customFormat="1" ht="14.25" customHeight="1">
      <c r="A29" s="29" t="s">
        <v>127</v>
      </c>
      <c r="B29" s="30"/>
      <c r="C29" s="26"/>
      <c r="D29" s="22"/>
      <c r="E29" s="22"/>
      <c r="F29" s="22"/>
      <c r="G29" s="23"/>
      <c r="H29" s="23"/>
      <c r="I29" s="23"/>
    </row>
    <row r="30" spans="1:9" s="24" customFormat="1" ht="21" customHeight="1">
      <c r="A30" s="29" t="s">
        <v>128</v>
      </c>
      <c r="B30" s="30"/>
      <c r="C30" s="26"/>
      <c r="D30" s="22"/>
      <c r="E30" s="22"/>
      <c r="F30" s="22"/>
      <c r="G30" s="23"/>
      <c r="H30" s="23"/>
      <c r="I30" s="23"/>
    </row>
    <row r="31" spans="1:9" s="24" customFormat="1" ht="15.75" customHeight="1">
      <c r="A31" s="29" t="s">
        <v>129</v>
      </c>
      <c r="B31" s="29"/>
      <c r="C31" s="26"/>
      <c r="D31" s="22"/>
      <c r="E31" s="22"/>
      <c r="F31" s="22"/>
      <c r="G31" s="23"/>
      <c r="H31" s="23"/>
      <c r="I31" s="23"/>
    </row>
    <row r="32" spans="1:9" s="24" customFormat="1">
      <c r="A32" s="580" t="s">
        <v>130</v>
      </c>
      <c r="B32" s="580"/>
      <c r="C32" s="26"/>
      <c r="D32" s="22"/>
      <c r="E32" s="22"/>
      <c r="F32" s="22"/>
      <c r="G32" s="23"/>
      <c r="H32" s="23"/>
      <c r="I32" s="23"/>
    </row>
    <row r="33" spans="1:9" s="24" customFormat="1" ht="11.25" customHeight="1">
      <c r="A33" s="116" t="s">
        <v>306</v>
      </c>
      <c r="B33" s="20"/>
      <c r="C33" s="26"/>
      <c r="D33" s="22"/>
      <c r="E33" s="22"/>
      <c r="F33" s="22"/>
      <c r="G33" s="23"/>
      <c r="H33" s="23"/>
      <c r="I33" s="23"/>
    </row>
    <row r="34" spans="1:9" s="24" customFormat="1" ht="12" customHeight="1">
      <c r="A34" s="116" t="s">
        <v>131</v>
      </c>
      <c r="B34" s="20"/>
      <c r="C34" s="26"/>
      <c r="D34" s="22"/>
      <c r="E34" s="22"/>
      <c r="F34" s="22"/>
      <c r="G34" s="23"/>
      <c r="H34" s="23"/>
      <c r="I34" s="23"/>
    </row>
    <row r="35" spans="1:9" s="24" customFormat="1" ht="12" customHeight="1">
      <c r="A35" s="580" t="s">
        <v>132</v>
      </c>
      <c r="B35" s="580"/>
      <c r="C35" s="26"/>
      <c r="D35" s="22"/>
      <c r="E35" s="22"/>
      <c r="F35" s="22"/>
      <c r="G35" s="23"/>
      <c r="H35" s="23"/>
      <c r="I35" s="23"/>
    </row>
    <row r="36" spans="1:9" s="24" customFormat="1" ht="12" customHeight="1">
      <c r="A36" s="581" t="s">
        <v>133</v>
      </c>
      <c r="B36" s="581"/>
      <c r="C36" s="581"/>
      <c r="D36" s="581"/>
      <c r="E36" s="22"/>
      <c r="F36" s="22"/>
      <c r="G36" s="23"/>
      <c r="H36" s="23"/>
      <c r="I36" s="23"/>
    </row>
    <row r="37" spans="1:9" s="24" customFormat="1" ht="13.5" customHeight="1">
      <c r="A37" s="540" t="s">
        <v>134</v>
      </c>
      <c r="B37" s="540"/>
      <c r="C37" s="26"/>
      <c r="D37" s="22"/>
      <c r="E37" s="22"/>
      <c r="F37" s="22"/>
      <c r="G37" s="23"/>
      <c r="H37" s="23"/>
      <c r="I37" s="23"/>
    </row>
    <row r="38" spans="1:9" ht="13.5" customHeight="1">
      <c r="A38" s="23" t="s">
        <v>60</v>
      </c>
      <c r="B38" s="57"/>
    </row>
    <row r="39" spans="1:9">
      <c r="B39" s="58"/>
    </row>
    <row r="40" spans="1:9">
      <c r="B40" s="58"/>
    </row>
  </sheetData>
  <mergeCells count="9">
    <mergeCell ref="A32:B32"/>
    <mergeCell ref="A35:B35"/>
    <mergeCell ref="A36:D36"/>
    <mergeCell ref="A27:G27"/>
    <mergeCell ref="A1:G1"/>
    <mergeCell ref="A2:G2"/>
    <mergeCell ref="A3:G3"/>
    <mergeCell ref="A4:G4"/>
    <mergeCell ref="A5:A6"/>
  </mergeCells>
  <printOptions horizontalCentered="1"/>
  <pageMargins left="0.39370078740157483" right="0.39370078740157483" top="0.98425196850393704" bottom="0.98425196850393704" header="0.31496062992125984" footer="0.31496062992125984"/>
  <pageSetup scale="6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theme="6" tint="0.79998168889431442"/>
  </sheetPr>
  <dimension ref="A1:I37"/>
  <sheetViews>
    <sheetView zoomScale="80" zoomScaleNormal="80" zoomScaleSheetLayoutView="53" workbookViewId="0">
      <selection sqref="A1:G1"/>
    </sheetView>
  </sheetViews>
  <sheetFormatPr baseColWidth="10" defaultColWidth="11.5703125" defaultRowHeight="12.75"/>
  <cols>
    <col min="1" max="1" width="15.5703125" style="24" customWidth="1"/>
    <col min="2" max="2" width="69.28515625" style="24" customWidth="1"/>
    <col min="3" max="7" width="12.7109375" style="23" customWidth="1"/>
    <col min="8" max="8" width="11.5703125" style="23"/>
    <col min="9" max="9" width="11.5703125" style="215"/>
    <col min="10" max="250" width="11.5703125" style="23"/>
    <col min="251" max="251" width="15.5703125" style="23" customWidth="1"/>
    <col min="252" max="252" width="69.28515625" style="23" customWidth="1"/>
    <col min="253" max="257" width="12.7109375" style="23" customWidth="1"/>
    <col min="258" max="506" width="11.5703125" style="23"/>
    <col min="507" max="507" width="15.5703125" style="23" customWidth="1"/>
    <col min="508" max="508" width="69.28515625" style="23" customWidth="1"/>
    <col min="509" max="513" width="12.7109375" style="23" customWidth="1"/>
    <col min="514" max="762" width="11.5703125" style="23"/>
    <col min="763" max="763" width="15.5703125" style="23" customWidth="1"/>
    <col min="764" max="764" width="69.28515625" style="23" customWidth="1"/>
    <col min="765" max="769" width="12.7109375" style="23" customWidth="1"/>
    <col min="770" max="1018" width="11.5703125" style="23"/>
    <col min="1019" max="1019" width="15.5703125" style="23" customWidth="1"/>
    <col min="1020" max="1020" width="69.28515625" style="23" customWidth="1"/>
    <col min="1021" max="1025" width="12.7109375" style="23" customWidth="1"/>
    <col min="1026" max="1274" width="11.5703125" style="23"/>
    <col min="1275" max="1275" width="15.5703125" style="23" customWidth="1"/>
    <col min="1276" max="1276" width="69.28515625" style="23" customWidth="1"/>
    <col min="1277" max="1281" width="12.7109375" style="23" customWidth="1"/>
    <col min="1282" max="1530" width="11.5703125" style="23"/>
    <col min="1531" max="1531" width="15.5703125" style="23" customWidth="1"/>
    <col min="1532" max="1532" width="69.28515625" style="23" customWidth="1"/>
    <col min="1533" max="1537" width="12.7109375" style="23" customWidth="1"/>
    <col min="1538" max="1786" width="11.5703125" style="23"/>
    <col min="1787" max="1787" width="15.5703125" style="23" customWidth="1"/>
    <col min="1788" max="1788" width="69.28515625" style="23" customWidth="1"/>
    <col min="1789" max="1793" width="12.7109375" style="23" customWidth="1"/>
    <col min="1794" max="2042" width="11.5703125" style="23"/>
    <col min="2043" max="2043" width="15.5703125" style="23" customWidth="1"/>
    <col min="2044" max="2044" width="69.28515625" style="23" customWidth="1"/>
    <col min="2045" max="2049" width="12.7109375" style="23" customWidth="1"/>
    <col min="2050" max="2298" width="11.5703125" style="23"/>
    <col min="2299" max="2299" width="15.5703125" style="23" customWidth="1"/>
    <col min="2300" max="2300" width="69.28515625" style="23" customWidth="1"/>
    <col min="2301" max="2305" width="12.7109375" style="23" customWidth="1"/>
    <col min="2306" max="2554" width="11.5703125" style="23"/>
    <col min="2555" max="2555" width="15.5703125" style="23" customWidth="1"/>
    <col min="2556" max="2556" width="69.28515625" style="23" customWidth="1"/>
    <col min="2557" max="2561" width="12.7109375" style="23" customWidth="1"/>
    <col min="2562" max="2810" width="11.5703125" style="23"/>
    <col min="2811" max="2811" width="15.5703125" style="23" customWidth="1"/>
    <col min="2812" max="2812" width="69.28515625" style="23" customWidth="1"/>
    <col min="2813" max="2817" width="12.7109375" style="23" customWidth="1"/>
    <col min="2818" max="3066" width="11.5703125" style="23"/>
    <col min="3067" max="3067" width="15.5703125" style="23" customWidth="1"/>
    <col min="3068" max="3068" width="69.28515625" style="23" customWidth="1"/>
    <col min="3069" max="3073" width="12.7109375" style="23" customWidth="1"/>
    <col min="3074" max="3322" width="11.5703125" style="23"/>
    <col min="3323" max="3323" width="15.5703125" style="23" customWidth="1"/>
    <col min="3324" max="3324" width="69.28515625" style="23" customWidth="1"/>
    <col min="3325" max="3329" width="12.7109375" style="23" customWidth="1"/>
    <col min="3330" max="3578" width="11.5703125" style="23"/>
    <col min="3579" max="3579" width="15.5703125" style="23" customWidth="1"/>
    <col min="3580" max="3580" width="69.28515625" style="23" customWidth="1"/>
    <col min="3581" max="3585" width="12.7109375" style="23" customWidth="1"/>
    <col min="3586" max="3834" width="11.5703125" style="23"/>
    <col min="3835" max="3835" width="15.5703125" style="23" customWidth="1"/>
    <col min="3836" max="3836" width="69.28515625" style="23" customWidth="1"/>
    <col min="3837" max="3841" width="12.7109375" style="23" customWidth="1"/>
    <col min="3842" max="4090" width="11.5703125" style="23"/>
    <col min="4091" max="4091" width="15.5703125" style="23" customWidth="1"/>
    <col min="4092" max="4092" width="69.28515625" style="23" customWidth="1"/>
    <col min="4093" max="4097" width="12.7109375" style="23" customWidth="1"/>
    <col min="4098" max="4346" width="11.5703125" style="23"/>
    <col min="4347" max="4347" width="15.5703125" style="23" customWidth="1"/>
    <col min="4348" max="4348" width="69.28515625" style="23" customWidth="1"/>
    <col min="4349" max="4353" width="12.7109375" style="23" customWidth="1"/>
    <col min="4354" max="4602" width="11.5703125" style="23"/>
    <col min="4603" max="4603" width="15.5703125" style="23" customWidth="1"/>
    <col min="4604" max="4604" width="69.28515625" style="23" customWidth="1"/>
    <col min="4605" max="4609" width="12.7109375" style="23" customWidth="1"/>
    <col min="4610" max="4858" width="11.5703125" style="23"/>
    <col min="4859" max="4859" width="15.5703125" style="23" customWidth="1"/>
    <col min="4860" max="4860" width="69.28515625" style="23" customWidth="1"/>
    <col min="4861" max="4865" width="12.7109375" style="23" customWidth="1"/>
    <col min="4866" max="5114" width="11.5703125" style="23"/>
    <col min="5115" max="5115" width="15.5703125" style="23" customWidth="1"/>
    <col min="5116" max="5116" width="69.28515625" style="23" customWidth="1"/>
    <col min="5117" max="5121" width="12.7109375" style="23" customWidth="1"/>
    <col min="5122" max="5370" width="11.5703125" style="23"/>
    <col min="5371" max="5371" width="15.5703125" style="23" customWidth="1"/>
    <col min="5372" max="5372" width="69.28515625" style="23" customWidth="1"/>
    <col min="5373" max="5377" width="12.7109375" style="23" customWidth="1"/>
    <col min="5378" max="5626" width="11.5703125" style="23"/>
    <col min="5627" max="5627" width="15.5703125" style="23" customWidth="1"/>
    <col min="5628" max="5628" width="69.28515625" style="23" customWidth="1"/>
    <col min="5629" max="5633" width="12.7109375" style="23" customWidth="1"/>
    <col min="5634" max="5882" width="11.5703125" style="23"/>
    <col min="5883" max="5883" width="15.5703125" style="23" customWidth="1"/>
    <col min="5884" max="5884" width="69.28515625" style="23" customWidth="1"/>
    <col min="5885" max="5889" width="12.7109375" style="23" customWidth="1"/>
    <col min="5890" max="6138" width="11.5703125" style="23"/>
    <col min="6139" max="6139" width="15.5703125" style="23" customWidth="1"/>
    <col min="6140" max="6140" width="69.28515625" style="23" customWidth="1"/>
    <col min="6141" max="6145" width="12.7109375" style="23" customWidth="1"/>
    <col min="6146" max="6394" width="11.5703125" style="23"/>
    <col min="6395" max="6395" width="15.5703125" style="23" customWidth="1"/>
    <col min="6396" max="6396" width="69.28515625" style="23" customWidth="1"/>
    <col min="6397" max="6401" width="12.7109375" style="23" customWidth="1"/>
    <col min="6402" max="6650" width="11.5703125" style="23"/>
    <col min="6651" max="6651" width="15.5703125" style="23" customWidth="1"/>
    <col min="6652" max="6652" width="69.28515625" style="23" customWidth="1"/>
    <col min="6653" max="6657" width="12.7109375" style="23" customWidth="1"/>
    <col min="6658" max="6906" width="11.5703125" style="23"/>
    <col min="6907" max="6907" width="15.5703125" style="23" customWidth="1"/>
    <col min="6908" max="6908" width="69.28515625" style="23" customWidth="1"/>
    <col min="6909" max="6913" width="12.7109375" style="23" customWidth="1"/>
    <col min="6914" max="7162" width="11.5703125" style="23"/>
    <col min="7163" max="7163" width="15.5703125" style="23" customWidth="1"/>
    <col min="7164" max="7164" width="69.28515625" style="23" customWidth="1"/>
    <col min="7165" max="7169" width="12.7109375" style="23" customWidth="1"/>
    <col min="7170" max="7418" width="11.5703125" style="23"/>
    <col min="7419" max="7419" width="15.5703125" style="23" customWidth="1"/>
    <col min="7420" max="7420" width="69.28515625" style="23" customWidth="1"/>
    <col min="7421" max="7425" width="12.7109375" style="23" customWidth="1"/>
    <col min="7426" max="7674" width="11.5703125" style="23"/>
    <col min="7675" max="7675" width="15.5703125" style="23" customWidth="1"/>
    <col min="7676" max="7676" width="69.28515625" style="23" customWidth="1"/>
    <col min="7677" max="7681" width="12.7109375" style="23" customWidth="1"/>
    <col min="7682" max="7930" width="11.5703125" style="23"/>
    <col min="7931" max="7931" width="15.5703125" style="23" customWidth="1"/>
    <col min="7932" max="7932" width="69.28515625" style="23" customWidth="1"/>
    <col min="7933" max="7937" width="12.7109375" style="23" customWidth="1"/>
    <col min="7938" max="8186" width="11.5703125" style="23"/>
    <col min="8187" max="8187" width="15.5703125" style="23" customWidth="1"/>
    <col min="8188" max="8188" width="69.28515625" style="23" customWidth="1"/>
    <col min="8189" max="8193" width="12.7109375" style="23" customWidth="1"/>
    <col min="8194" max="8442" width="11.5703125" style="23"/>
    <col min="8443" max="8443" width="15.5703125" style="23" customWidth="1"/>
    <col min="8444" max="8444" width="69.28515625" style="23" customWidth="1"/>
    <col min="8445" max="8449" width="12.7109375" style="23" customWidth="1"/>
    <col min="8450" max="8698" width="11.5703125" style="23"/>
    <col min="8699" max="8699" width="15.5703125" style="23" customWidth="1"/>
    <col min="8700" max="8700" width="69.28515625" style="23" customWidth="1"/>
    <col min="8701" max="8705" width="12.7109375" style="23" customWidth="1"/>
    <col min="8706" max="8954" width="11.5703125" style="23"/>
    <col min="8955" max="8955" width="15.5703125" style="23" customWidth="1"/>
    <col min="8956" max="8956" width="69.28515625" style="23" customWidth="1"/>
    <col min="8957" max="8961" width="12.7109375" style="23" customWidth="1"/>
    <col min="8962" max="9210" width="11.5703125" style="23"/>
    <col min="9211" max="9211" width="15.5703125" style="23" customWidth="1"/>
    <col min="9212" max="9212" width="69.28515625" style="23" customWidth="1"/>
    <col min="9213" max="9217" width="12.7109375" style="23" customWidth="1"/>
    <col min="9218" max="9466" width="11.5703125" style="23"/>
    <col min="9467" max="9467" width="15.5703125" style="23" customWidth="1"/>
    <col min="9468" max="9468" width="69.28515625" style="23" customWidth="1"/>
    <col min="9469" max="9473" width="12.7109375" style="23" customWidth="1"/>
    <col min="9474" max="9722" width="11.5703125" style="23"/>
    <col min="9723" max="9723" width="15.5703125" style="23" customWidth="1"/>
    <col min="9724" max="9724" width="69.28515625" style="23" customWidth="1"/>
    <col min="9725" max="9729" width="12.7109375" style="23" customWidth="1"/>
    <col min="9730" max="9978" width="11.5703125" style="23"/>
    <col min="9979" max="9979" width="15.5703125" style="23" customWidth="1"/>
    <col min="9980" max="9980" width="69.28515625" style="23" customWidth="1"/>
    <col min="9981" max="9985" width="12.7109375" style="23" customWidth="1"/>
    <col min="9986" max="10234" width="11.5703125" style="23"/>
    <col min="10235" max="10235" width="15.5703125" style="23" customWidth="1"/>
    <col min="10236" max="10236" width="69.28515625" style="23" customWidth="1"/>
    <col min="10237" max="10241" width="12.7109375" style="23" customWidth="1"/>
    <col min="10242" max="10490" width="11.5703125" style="23"/>
    <col min="10491" max="10491" width="15.5703125" style="23" customWidth="1"/>
    <col min="10492" max="10492" width="69.28515625" style="23" customWidth="1"/>
    <col min="10493" max="10497" width="12.7109375" style="23" customWidth="1"/>
    <col min="10498" max="10746" width="11.5703125" style="23"/>
    <col min="10747" max="10747" width="15.5703125" style="23" customWidth="1"/>
    <col min="10748" max="10748" width="69.28515625" style="23" customWidth="1"/>
    <col min="10749" max="10753" width="12.7109375" style="23" customWidth="1"/>
    <col min="10754" max="11002" width="11.5703125" style="23"/>
    <col min="11003" max="11003" width="15.5703125" style="23" customWidth="1"/>
    <col min="11004" max="11004" width="69.28515625" style="23" customWidth="1"/>
    <col min="11005" max="11009" width="12.7109375" style="23" customWidth="1"/>
    <col min="11010" max="11258" width="11.5703125" style="23"/>
    <col min="11259" max="11259" width="15.5703125" style="23" customWidth="1"/>
    <col min="11260" max="11260" width="69.28515625" style="23" customWidth="1"/>
    <col min="11261" max="11265" width="12.7109375" style="23" customWidth="1"/>
    <col min="11266" max="11514" width="11.5703125" style="23"/>
    <col min="11515" max="11515" width="15.5703125" style="23" customWidth="1"/>
    <col min="11516" max="11516" width="69.28515625" style="23" customWidth="1"/>
    <col min="11517" max="11521" width="12.7109375" style="23" customWidth="1"/>
    <col min="11522" max="11770" width="11.5703125" style="23"/>
    <col min="11771" max="11771" width="15.5703125" style="23" customWidth="1"/>
    <col min="11772" max="11772" width="69.28515625" style="23" customWidth="1"/>
    <col min="11773" max="11777" width="12.7109375" style="23" customWidth="1"/>
    <col min="11778" max="12026" width="11.5703125" style="23"/>
    <col min="12027" max="12027" width="15.5703125" style="23" customWidth="1"/>
    <col min="12028" max="12028" width="69.28515625" style="23" customWidth="1"/>
    <col min="12029" max="12033" width="12.7109375" style="23" customWidth="1"/>
    <col min="12034" max="12282" width="11.5703125" style="23"/>
    <col min="12283" max="12283" width="15.5703125" style="23" customWidth="1"/>
    <col min="12284" max="12284" width="69.28515625" style="23" customWidth="1"/>
    <col min="12285" max="12289" width="12.7109375" style="23" customWidth="1"/>
    <col min="12290" max="12538" width="11.5703125" style="23"/>
    <col min="12539" max="12539" width="15.5703125" style="23" customWidth="1"/>
    <col min="12540" max="12540" width="69.28515625" style="23" customWidth="1"/>
    <col min="12541" max="12545" width="12.7109375" style="23" customWidth="1"/>
    <col min="12546" max="12794" width="11.5703125" style="23"/>
    <col min="12795" max="12795" width="15.5703125" style="23" customWidth="1"/>
    <col min="12796" max="12796" width="69.28515625" style="23" customWidth="1"/>
    <col min="12797" max="12801" width="12.7109375" style="23" customWidth="1"/>
    <col min="12802" max="13050" width="11.5703125" style="23"/>
    <col min="13051" max="13051" width="15.5703125" style="23" customWidth="1"/>
    <col min="13052" max="13052" width="69.28515625" style="23" customWidth="1"/>
    <col min="13053" max="13057" width="12.7109375" style="23" customWidth="1"/>
    <col min="13058" max="13306" width="11.5703125" style="23"/>
    <col min="13307" max="13307" width="15.5703125" style="23" customWidth="1"/>
    <col min="13308" max="13308" width="69.28515625" style="23" customWidth="1"/>
    <col min="13309" max="13313" width="12.7109375" style="23" customWidth="1"/>
    <col min="13314" max="13562" width="11.5703125" style="23"/>
    <col min="13563" max="13563" width="15.5703125" style="23" customWidth="1"/>
    <col min="13564" max="13564" width="69.28515625" style="23" customWidth="1"/>
    <col min="13565" max="13569" width="12.7109375" style="23" customWidth="1"/>
    <col min="13570" max="13818" width="11.5703125" style="23"/>
    <col min="13819" max="13819" width="15.5703125" style="23" customWidth="1"/>
    <col min="13820" max="13820" width="69.28515625" style="23" customWidth="1"/>
    <col min="13821" max="13825" width="12.7109375" style="23" customWidth="1"/>
    <col min="13826" max="14074" width="11.5703125" style="23"/>
    <col min="14075" max="14075" width="15.5703125" style="23" customWidth="1"/>
    <col min="14076" max="14076" width="69.28515625" style="23" customWidth="1"/>
    <col min="14077" max="14081" width="12.7109375" style="23" customWidth="1"/>
    <col min="14082" max="14330" width="11.5703125" style="23"/>
    <col min="14331" max="14331" width="15.5703125" style="23" customWidth="1"/>
    <col min="14332" max="14332" width="69.28515625" style="23" customWidth="1"/>
    <col min="14333" max="14337" width="12.7109375" style="23" customWidth="1"/>
    <col min="14338" max="14586" width="11.5703125" style="23"/>
    <col min="14587" max="14587" width="15.5703125" style="23" customWidth="1"/>
    <col min="14588" max="14588" width="69.28515625" style="23" customWidth="1"/>
    <col min="14589" max="14593" width="12.7109375" style="23" customWidth="1"/>
    <col min="14594" max="14842" width="11.5703125" style="23"/>
    <col min="14843" max="14843" width="15.5703125" style="23" customWidth="1"/>
    <col min="14844" max="14844" width="69.28515625" style="23" customWidth="1"/>
    <col min="14845" max="14849" width="12.7109375" style="23" customWidth="1"/>
    <col min="14850" max="15098" width="11.5703125" style="23"/>
    <col min="15099" max="15099" width="15.5703125" style="23" customWidth="1"/>
    <col min="15100" max="15100" width="69.28515625" style="23" customWidth="1"/>
    <col min="15101" max="15105" width="12.7109375" style="23" customWidth="1"/>
    <col min="15106" max="15354" width="11.5703125" style="23"/>
    <col min="15355" max="15355" width="15.5703125" style="23" customWidth="1"/>
    <col min="15356" max="15356" width="69.28515625" style="23" customWidth="1"/>
    <col min="15357" max="15361" width="12.7109375" style="23" customWidth="1"/>
    <col min="15362" max="15610" width="11.5703125" style="23"/>
    <col min="15611" max="15611" width="15.5703125" style="23" customWidth="1"/>
    <col min="15612" max="15612" width="69.28515625" style="23" customWidth="1"/>
    <col min="15613" max="15617" width="12.7109375" style="23" customWidth="1"/>
    <col min="15618" max="15866" width="11.5703125" style="23"/>
    <col min="15867" max="15867" width="15.5703125" style="23" customWidth="1"/>
    <col min="15868" max="15868" width="69.28515625" style="23" customWidth="1"/>
    <col min="15869" max="15873" width="12.7109375" style="23" customWidth="1"/>
    <col min="15874" max="16122" width="11.5703125" style="23"/>
    <col min="16123" max="16123" width="15.5703125" style="23" customWidth="1"/>
    <col min="16124" max="16124" width="69.28515625" style="23" customWidth="1"/>
    <col min="16125" max="16129" width="12.7109375" style="23" customWidth="1"/>
    <col min="16130" max="16384" width="11.5703125" style="23"/>
  </cols>
  <sheetData>
    <row r="1" spans="1:9">
      <c r="A1" s="553" t="s">
        <v>35</v>
      </c>
      <c r="B1" s="553"/>
      <c r="C1" s="553"/>
      <c r="D1" s="553"/>
      <c r="E1" s="553"/>
      <c r="F1" s="553"/>
      <c r="G1" s="553"/>
    </row>
    <row r="2" spans="1:9">
      <c r="A2" s="564" t="s">
        <v>36</v>
      </c>
      <c r="B2" s="564"/>
      <c r="C2" s="564"/>
      <c r="D2" s="564"/>
      <c r="E2" s="564"/>
      <c r="F2" s="564"/>
      <c r="G2" s="564"/>
    </row>
    <row r="3" spans="1:9">
      <c r="A3" s="563" t="s">
        <v>37</v>
      </c>
      <c r="B3" s="563"/>
      <c r="C3" s="563"/>
      <c r="D3" s="563"/>
      <c r="E3" s="563"/>
      <c r="F3" s="563"/>
      <c r="G3" s="563"/>
    </row>
    <row r="4" spans="1:9" ht="53.25" customHeight="1">
      <c r="A4" s="582" t="s">
        <v>283</v>
      </c>
      <c r="B4" s="582"/>
      <c r="C4" s="582"/>
      <c r="D4" s="582"/>
      <c r="E4" s="582"/>
      <c r="F4" s="582"/>
      <c r="G4" s="582"/>
    </row>
    <row r="5" spans="1:9" ht="32.1" customHeight="1">
      <c r="A5" s="555" t="s">
        <v>106</v>
      </c>
      <c r="B5" s="83" t="s">
        <v>107</v>
      </c>
      <c r="C5" s="40" t="s">
        <v>108</v>
      </c>
      <c r="D5" s="42"/>
      <c r="E5" s="42"/>
      <c r="F5" s="42"/>
      <c r="G5" s="84" t="s">
        <v>109</v>
      </c>
    </row>
    <row r="6" spans="1:9" ht="32.1" customHeight="1">
      <c r="A6" s="556"/>
      <c r="B6" s="45"/>
      <c r="C6" s="7">
        <v>2018</v>
      </c>
      <c r="D6" s="541" t="s">
        <v>207</v>
      </c>
      <c r="E6" s="541" t="s">
        <v>206</v>
      </c>
      <c r="F6" s="541" t="s">
        <v>214</v>
      </c>
      <c r="G6" s="47" t="s">
        <v>110</v>
      </c>
    </row>
    <row r="7" spans="1:9" s="60" customFormat="1" ht="32.25" customHeight="1">
      <c r="A7" s="85" t="s">
        <v>0</v>
      </c>
      <c r="B7" s="86" t="s">
        <v>111</v>
      </c>
      <c r="C7" s="87">
        <v>0.28344069943499289</v>
      </c>
      <c r="D7" s="87">
        <v>0.28167361455636714</v>
      </c>
      <c r="E7" s="87">
        <v>0.37114407298370128</v>
      </c>
      <c r="F7" s="87">
        <v>0.28167361455636708</v>
      </c>
      <c r="G7" s="88">
        <v>0.30448300038285714</v>
      </c>
      <c r="H7" s="316"/>
      <c r="I7" s="317"/>
    </row>
    <row r="8" spans="1:9" s="60" customFormat="1" ht="32.25" customHeight="1">
      <c r="A8" s="85" t="s">
        <v>2</v>
      </c>
      <c r="B8" s="86" t="s">
        <v>3</v>
      </c>
      <c r="C8" s="87">
        <v>5.6264917163679332E-2</v>
      </c>
      <c r="D8" s="87">
        <v>4.3977141345256203E-2</v>
      </c>
      <c r="E8" s="87">
        <v>6.5371196376284219E-2</v>
      </c>
      <c r="F8" s="87">
        <v>4.3977141345256203E-2</v>
      </c>
      <c r="G8" s="88">
        <v>5.2397599057618989E-2</v>
      </c>
      <c r="H8" s="316"/>
      <c r="I8" s="317"/>
    </row>
    <row r="9" spans="1:9" s="60" customFormat="1" ht="32.25" customHeight="1">
      <c r="A9" s="85" t="s">
        <v>4</v>
      </c>
      <c r="B9" s="86" t="s">
        <v>112</v>
      </c>
      <c r="C9" s="87">
        <v>1.4273471589508102</v>
      </c>
      <c r="D9" s="87">
        <v>1.4765186294306054</v>
      </c>
      <c r="E9" s="87">
        <v>1.1850703060359922</v>
      </c>
      <c r="F9" s="87">
        <v>1.4765186294306054</v>
      </c>
      <c r="G9" s="88">
        <v>1.3913636809620034</v>
      </c>
      <c r="H9" s="316"/>
      <c r="I9" s="317"/>
    </row>
    <row r="10" spans="1:9" s="60" customFormat="1" ht="32.25" customHeight="1">
      <c r="A10" s="85" t="s">
        <v>6</v>
      </c>
      <c r="B10" s="86" t="s">
        <v>7</v>
      </c>
      <c r="C10" s="87">
        <v>5.6715053900794201</v>
      </c>
      <c r="D10" s="87">
        <v>5.2234714694239539</v>
      </c>
      <c r="E10" s="87">
        <v>5.0641259782897974</v>
      </c>
      <c r="F10" s="87">
        <v>5.2234714694239548</v>
      </c>
      <c r="G10" s="88">
        <v>5.2956435768042818</v>
      </c>
      <c r="H10" s="316"/>
      <c r="I10" s="317"/>
    </row>
    <row r="11" spans="1:9" s="60" customFormat="1" ht="32.25" customHeight="1">
      <c r="A11" s="85" t="s">
        <v>8</v>
      </c>
      <c r="B11" s="86" t="s">
        <v>9</v>
      </c>
      <c r="C11" s="87">
        <v>1.9727022754311734</v>
      </c>
      <c r="D11" s="87">
        <v>1.884758318955011</v>
      </c>
      <c r="E11" s="87">
        <v>2.1479739422002075</v>
      </c>
      <c r="F11" s="87">
        <v>1.884758318955011</v>
      </c>
      <c r="G11" s="88">
        <v>1.972548213885351</v>
      </c>
      <c r="H11" s="316"/>
      <c r="I11" s="317"/>
    </row>
    <row r="12" spans="1:9" s="60" customFormat="1" ht="32.25" customHeight="1">
      <c r="A12" s="85" t="s">
        <v>10</v>
      </c>
      <c r="B12" s="86" t="s">
        <v>113</v>
      </c>
      <c r="C12" s="87">
        <v>12.039598653382566</v>
      </c>
      <c r="D12" s="87">
        <v>11.766476183728102</v>
      </c>
      <c r="E12" s="87">
        <v>7.4809533591192343</v>
      </c>
      <c r="F12" s="87">
        <v>11.766476183728102</v>
      </c>
      <c r="G12" s="88">
        <v>10.7633760949895</v>
      </c>
      <c r="H12" s="316"/>
      <c r="I12" s="317"/>
    </row>
    <row r="13" spans="1:9" ht="32.25" customHeight="1">
      <c r="A13" s="85" t="s">
        <v>12</v>
      </c>
      <c r="B13" s="89" t="s">
        <v>114</v>
      </c>
      <c r="C13" s="87">
        <v>21.142918918183611</v>
      </c>
      <c r="D13" s="87">
        <v>21.669033475637331</v>
      </c>
      <c r="E13" s="87">
        <v>21.872676856096927</v>
      </c>
      <c r="F13" s="87">
        <v>21.669033475637331</v>
      </c>
      <c r="G13" s="88">
        <v>21.588415681388803</v>
      </c>
      <c r="H13" s="316"/>
      <c r="I13" s="317"/>
    </row>
    <row r="14" spans="1:9" ht="32.25" customHeight="1">
      <c r="A14" s="85" t="s">
        <v>14</v>
      </c>
      <c r="B14" s="86" t="s">
        <v>115</v>
      </c>
      <c r="C14" s="87">
        <v>2.8790567312935744</v>
      </c>
      <c r="D14" s="87">
        <v>2.7917441249712884</v>
      </c>
      <c r="E14" s="87">
        <v>1.6000714490233121</v>
      </c>
      <c r="F14" s="87">
        <v>2.7917441249712884</v>
      </c>
      <c r="G14" s="88">
        <v>2.515654107564866</v>
      </c>
      <c r="H14" s="316"/>
      <c r="I14" s="317"/>
    </row>
    <row r="15" spans="1:9" ht="32.25" customHeight="1">
      <c r="A15" s="85" t="s">
        <v>16</v>
      </c>
      <c r="B15" s="86" t="s">
        <v>17</v>
      </c>
      <c r="C15" s="87">
        <v>11.122129787236251</v>
      </c>
      <c r="D15" s="87">
        <v>11.493842466985479</v>
      </c>
      <c r="E15" s="87">
        <v>11.013451357416416</v>
      </c>
      <c r="F15" s="87">
        <v>11.493842466985479</v>
      </c>
      <c r="G15" s="88">
        <v>11.280816519655906</v>
      </c>
      <c r="H15" s="316"/>
      <c r="I15" s="317"/>
    </row>
    <row r="16" spans="1:9" ht="32.25" customHeight="1">
      <c r="A16" s="85" t="s">
        <v>18</v>
      </c>
      <c r="B16" s="86" t="s">
        <v>116</v>
      </c>
      <c r="C16" s="87">
        <v>10.196310590929361</v>
      </c>
      <c r="D16" s="87">
        <v>10.246470916828535</v>
      </c>
      <c r="E16" s="87">
        <v>12.938487094759793</v>
      </c>
      <c r="F16" s="87">
        <v>10.246470916828537</v>
      </c>
      <c r="G16" s="88">
        <v>10.906934879836557</v>
      </c>
      <c r="H16" s="316"/>
      <c r="I16" s="317"/>
    </row>
    <row r="17" spans="1:9" ht="32.25" customHeight="1">
      <c r="A17" s="90" t="s">
        <v>20</v>
      </c>
      <c r="B17" s="91" t="s">
        <v>117</v>
      </c>
      <c r="C17" s="87">
        <v>17.426067690827846</v>
      </c>
      <c r="D17" s="87">
        <v>17.37283140056844</v>
      </c>
      <c r="E17" s="87">
        <v>18.978900084725545</v>
      </c>
      <c r="F17" s="87">
        <v>17.37283140056844</v>
      </c>
      <c r="G17" s="88">
        <v>17.787657644172569</v>
      </c>
      <c r="H17" s="316"/>
      <c r="I17" s="317"/>
    </row>
    <row r="18" spans="1:9" ht="32.25" customHeight="1">
      <c r="A18" s="85" t="s">
        <v>22</v>
      </c>
      <c r="B18" s="92" t="s">
        <v>118</v>
      </c>
      <c r="C18" s="87">
        <v>1.4902003860247315</v>
      </c>
      <c r="D18" s="87">
        <v>1.5227313846691521</v>
      </c>
      <c r="E18" s="87">
        <v>1.77006909584255</v>
      </c>
      <c r="F18" s="87">
        <v>1.5227313846691521</v>
      </c>
      <c r="G18" s="88">
        <v>1.5764330628013965</v>
      </c>
      <c r="H18" s="316"/>
      <c r="I18" s="317"/>
    </row>
    <row r="19" spans="1:9" ht="32.25" customHeight="1">
      <c r="A19" s="85" t="s">
        <v>24</v>
      </c>
      <c r="B19" s="86" t="s">
        <v>119</v>
      </c>
      <c r="C19" s="87">
        <v>1.771789041489737</v>
      </c>
      <c r="D19" s="87">
        <v>1.8334525237426791</v>
      </c>
      <c r="E19" s="87">
        <v>2.4854043195440623</v>
      </c>
      <c r="F19" s="87">
        <v>1.8334525237426791</v>
      </c>
      <c r="G19" s="88">
        <v>1.9810246021297893</v>
      </c>
      <c r="H19" s="316"/>
      <c r="I19" s="317"/>
    </row>
    <row r="20" spans="1:9" ht="32.25" customHeight="1">
      <c r="A20" s="85" t="s">
        <v>26</v>
      </c>
      <c r="B20" s="93" t="s">
        <v>120</v>
      </c>
      <c r="C20" s="87">
        <v>2.4150090834764808</v>
      </c>
      <c r="D20" s="87">
        <v>2.3131147458586629</v>
      </c>
      <c r="E20" s="87">
        <v>1.6117027325246673</v>
      </c>
      <c r="F20" s="87">
        <v>2.3131147458586629</v>
      </c>
      <c r="G20" s="88">
        <v>2.1632353269296183</v>
      </c>
      <c r="H20" s="316"/>
      <c r="I20" s="317"/>
    </row>
    <row r="21" spans="1:9" ht="32.25" customHeight="1">
      <c r="A21" s="95" t="s">
        <v>32</v>
      </c>
      <c r="B21" s="96" t="s">
        <v>121</v>
      </c>
      <c r="C21" s="97">
        <v>0.37870856665828417</v>
      </c>
      <c r="D21" s="97">
        <v>0.34536245383152436</v>
      </c>
      <c r="E21" s="97">
        <v>0.37067101601067065</v>
      </c>
      <c r="F21" s="97">
        <v>0.34536245383152436</v>
      </c>
      <c r="G21" s="98">
        <v>0.36002612258300087</v>
      </c>
      <c r="H21" s="316"/>
      <c r="I21" s="317"/>
    </row>
    <row r="22" spans="1:9" ht="32.25" customHeight="1">
      <c r="A22" s="99"/>
      <c r="B22" s="96" t="s">
        <v>201</v>
      </c>
      <c r="C22" s="97">
        <v>6.880854098244825</v>
      </c>
      <c r="D22" s="97">
        <v>7.1192257826321939</v>
      </c>
      <c r="E22" s="97">
        <v>10.182751958940637</v>
      </c>
      <c r="F22" s="97">
        <v>7.1192257826321939</v>
      </c>
      <c r="G22" s="120">
        <v>7.8255144056124628</v>
      </c>
      <c r="H22" s="316"/>
      <c r="I22" s="317"/>
    </row>
    <row r="23" spans="1:9" s="106" customFormat="1" ht="32.25" customHeight="1">
      <c r="A23" s="101"/>
      <c r="B23" s="102" t="s">
        <v>123</v>
      </c>
      <c r="C23" s="103">
        <v>96.786330650743295</v>
      </c>
      <c r="D23" s="103">
        <v>96.882073650830918</v>
      </c>
      <c r="E23" s="103">
        <v>97.056609526334867</v>
      </c>
      <c r="F23" s="103">
        <v>96.882073650830918</v>
      </c>
      <c r="G23" s="121">
        <v>96.901771869685007</v>
      </c>
      <c r="H23" s="316"/>
      <c r="I23" s="317"/>
    </row>
    <row r="24" spans="1:9" s="60" customFormat="1" ht="32.25" customHeight="1">
      <c r="A24" s="107" t="s">
        <v>63</v>
      </c>
      <c r="B24" s="86" t="s">
        <v>124</v>
      </c>
      <c r="C24" s="108">
        <v>3.2508456998793545</v>
      </c>
      <c r="D24" s="108">
        <v>3.058756198605022</v>
      </c>
      <c r="E24" s="108">
        <v>2.6975013315712615</v>
      </c>
      <c r="F24" s="108">
        <v>3.058756198605022</v>
      </c>
      <c r="G24" s="98">
        <v>3.0164648571651647</v>
      </c>
      <c r="H24" s="316"/>
      <c r="I24" s="317"/>
    </row>
    <row r="25" spans="1:9" ht="32.25" customHeight="1">
      <c r="A25" s="110"/>
      <c r="B25" s="111" t="s">
        <v>125</v>
      </c>
      <c r="C25" s="112">
        <v>100</v>
      </c>
      <c r="D25" s="112">
        <v>100</v>
      </c>
      <c r="E25" s="112">
        <v>100</v>
      </c>
      <c r="F25" s="112">
        <v>100</v>
      </c>
      <c r="G25" s="113">
        <v>100</v>
      </c>
      <c r="H25" s="316"/>
      <c r="I25" s="317"/>
    </row>
    <row r="26" spans="1:9">
      <c r="A26" s="18"/>
      <c r="B26" s="114"/>
      <c r="C26" s="115"/>
      <c r="D26" s="115"/>
      <c r="E26" s="115"/>
      <c r="F26" s="115"/>
      <c r="G26" s="115"/>
    </row>
    <row r="27" spans="1:9" s="2" customFormat="1" ht="12.75" customHeight="1">
      <c r="A27" s="574" t="s">
        <v>53</v>
      </c>
      <c r="B27" s="574"/>
      <c r="C27" s="574"/>
      <c r="D27" s="574"/>
      <c r="E27" s="574"/>
      <c r="F27" s="574"/>
      <c r="G27" s="574"/>
      <c r="H27" s="5"/>
      <c r="I27" s="11"/>
    </row>
    <row r="28" spans="1:9" s="24" customFormat="1" ht="19.5" customHeight="1">
      <c r="A28" s="29" t="s">
        <v>138</v>
      </c>
      <c r="B28" s="30"/>
      <c r="C28" s="30"/>
      <c r="D28" s="30"/>
      <c r="E28" s="30"/>
      <c r="F28" s="30"/>
      <c r="G28" s="23"/>
      <c r="H28" s="23"/>
      <c r="I28" s="215"/>
    </row>
    <row r="29" spans="1:9" s="24" customFormat="1" ht="14.25" customHeight="1">
      <c r="A29" s="29" t="s">
        <v>139</v>
      </c>
      <c r="B29" s="30"/>
      <c r="C29" s="26"/>
      <c r="D29" s="22"/>
      <c r="E29" s="22"/>
      <c r="F29" s="22"/>
      <c r="G29" s="23"/>
      <c r="H29" s="23"/>
      <c r="I29" s="215"/>
    </row>
    <row r="30" spans="1:9" s="24" customFormat="1" ht="21" customHeight="1">
      <c r="A30" s="29" t="s">
        <v>140</v>
      </c>
      <c r="B30" s="30"/>
      <c r="C30" s="26"/>
      <c r="D30" s="22"/>
      <c r="E30" s="22"/>
      <c r="F30" s="22"/>
      <c r="G30" s="23"/>
      <c r="H30" s="23"/>
      <c r="I30" s="215"/>
    </row>
    <row r="31" spans="1:9" s="24" customFormat="1" ht="15.75" customHeight="1">
      <c r="A31" s="29" t="s">
        <v>141</v>
      </c>
      <c r="B31" s="29"/>
      <c r="C31" s="26"/>
      <c r="D31" s="22"/>
      <c r="E31" s="22"/>
      <c r="F31" s="22"/>
      <c r="G31" s="23"/>
      <c r="H31" s="23"/>
      <c r="I31" s="215"/>
    </row>
    <row r="32" spans="1:9" s="24" customFormat="1">
      <c r="A32" s="580" t="s">
        <v>142</v>
      </c>
      <c r="B32" s="580"/>
      <c r="C32" s="26"/>
      <c r="D32" s="22"/>
      <c r="E32" s="22"/>
      <c r="F32" s="22"/>
      <c r="G32" s="23"/>
      <c r="H32" s="23"/>
      <c r="I32" s="215"/>
    </row>
    <row r="33" spans="1:9" s="24" customFormat="1" ht="11.25" customHeight="1">
      <c r="A33" s="116" t="s">
        <v>306</v>
      </c>
      <c r="B33" s="20"/>
      <c r="C33" s="26"/>
      <c r="D33" s="22"/>
      <c r="E33" s="22"/>
      <c r="F33" s="22"/>
      <c r="G33" s="23"/>
      <c r="H33" s="23"/>
      <c r="I33" s="215"/>
    </row>
    <row r="34" spans="1:9" s="24" customFormat="1" ht="12" customHeight="1">
      <c r="A34" s="116" t="s">
        <v>131</v>
      </c>
      <c r="B34" s="20"/>
      <c r="C34" s="26"/>
      <c r="D34" s="22"/>
      <c r="E34" s="22"/>
      <c r="F34" s="22"/>
      <c r="G34" s="23"/>
      <c r="H34" s="23"/>
      <c r="I34" s="215"/>
    </row>
    <row r="35" spans="1:9" s="24" customFormat="1" ht="12" customHeight="1">
      <c r="A35" s="580" t="s">
        <v>132</v>
      </c>
      <c r="B35" s="580"/>
      <c r="C35" s="26"/>
      <c r="D35" s="22"/>
      <c r="E35" s="22"/>
      <c r="F35" s="22"/>
      <c r="G35" s="23"/>
      <c r="H35" s="23"/>
      <c r="I35" s="215"/>
    </row>
    <row r="36" spans="1:9" s="24" customFormat="1" ht="13.5" customHeight="1">
      <c r="A36" s="540" t="s">
        <v>134</v>
      </c>
      <c r="B36" s="540"/>
      <c r="C36" s="26"/>
      <c r="D36" s="22"/>
      <c r="E36" s="22"/>
      <c r="F36" s="22"/>
      <c r="G36" s="23"/>
      <c r="H36" s="23"/>
      <c r="I36" s="215"/>
    </row>
    <row r="37" spans="1:9" ht="13.5" customHeight="1">
      <c r="A37" s="23" t="s">
        <v>60</v>
      </c>
      <c r="B37" s="23"/>
    </row>
  </sheetData>
  <mergeCells count="8">
    <mergeCell ref="A27:G27"/>
    <mergeCell ref="A32:B32"/>
    <mergeCell ref="A35:B35"/>
    <mergeCell ref="A1:G1"/>
    <mergeCell ref="A2:G2"/>
    <mergeCell ref="A3:G3"/>
    <mergeCell ref="A4:G4"/>
    <mergeCell ref="A5:A6"/>
  </mergeCells>
  <printOptions horizontalCentered="1"/>
  <pageMargins left="0.39370078740157483" right="0.39370078740157483" top="0.98425196850393704" bottom="0.98425196850393704" header="0.31496062992125984" footer="0.31496062992125984"/>
  <pageSetup scale="6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tabColor theme="6" tint="0.79998168889431442"/>
  </sheetPr>
  <dimension ref="A1:N37"/>
  <sheetViews>
    <sheetView zoomScale="80" zoomScaleNormal="80" zoomScaleSheetLayoutView="53" workbookViewId="0">
      <selection sqref="A1:G1"/>
    </sheetView>
  </sheetViews>
  <sheetFormatPr baseColWidth="10" defaultColWidth="11.5703125" defaultRowHeight="12.75"/>
  <cols>
    <col min="1" max="1" width="15.5703125" style="24" customWidth="1"/>
    <col min="2" max="2" width="64.140625" style="24" customWidth="1"/>
    <col min="3" max="6" width="13.7109375" style="23" customWidth="1"/>
    <col min="7" max="7" width="12.7109375" style="23" customWidth="1"/>
    <col min="8" max="256" width="11.5703125" style="23"/>
    <col min="257" max="257" width="15.5703125" style="23" customWidth="1"/>
    <col min="258" max="258" width="64.140625" style="23" customWidth="1"/>
    <col min="259" max="262" width="13.7109375" style="23" customWidth="1"/>
    <col min="263" max="263" width="12.7109375" style="23" customWidth="1"/>
    <col min="264" max="512" width="11.5703125" style="23"/>
    <col min="513" max="513" width="15.5703125" style="23" customWidth="1"/>
    <col min="514" max="514" width="64.140625" style="23" customWidth="1"/>
    <col min="515" max="518" width="13.7109375" style="23" customWidth="1"/>
    <col min="519" max="519" width="12.7109375" style="23" customWidth="1"/>
    <col min="520" max="768" width="11.5703125" style="23"/>
    <col min="769" max="769" width="15.5703125" style="23" customWidth="1"/>
    <col min="770" max="770" width="64.140625" style="23" customWidth="1"/>
    <col min="771" max="774" width="13.7109375" style="23" customWidth="1"/>
    <col min="775" max="775" width="12.7109375" style="23" customWidth="1"/>
    <col min="776" max="1024" width="11.5703125" style="23"/>
    <col min="1025" max="1025" width="15.5703125" style="23" customWidth="1"/>
    <col min="1026" max="1026" width="64.140625" style="23" customWidth="1"/>
    <col min="1027" max="1030" width="13.7109375" style="23" customWidth="1"/>
    <col min="1031" max="1031" width="12.7109375" style="23" customWidth="1"/>
    <col min="1032" max="1280" width="11.5703125" style="23"/>
    <col min="1281" max="1281" width="15.5703125" style="23" customWidth="1"/>
    <col min="1282" max="1282" width="64.140625" style="23" customWidth="1"/>
    <col min="1283" max="1286" width="13.7109375" style="23" customWidth="1"/>
    <col min="1287" max="1287" width="12.7109375" style="23" customWidth="1"/>
    <col min="1288" max="1536" width="11.5703125" style="23"/>
    <col min="1537" max="1537" width="15.5703125" style="23" customWidth="1"/>
    <col min="1538" max="1538" width="64.140625" style="23" customWidth="1"/>
    <col min="1539" max="1542" width="13.7109375" style="23" customWidth="1"/>
    <col min="1543" max="1543" width="12.7109375" style="23" customWidth="1"/>
    <col min="1544" max="1792" width="11.5703125" style="23"/>
    <col min="1793" max="1793" width="15.5703125" style="23" customWidth="1"/>
    <col min="1794" max="1794" width="64.140625" style="23" customWidth="1"/>
    <col min="1795" max="1798" width="13.7109375" style="23" customWidth="1"/>
    <col min="1799" max="1799" width="12.7109375" style="23" customWidth="1"/>
    <col min="1800" max="2048" width="11.5703125" style="23"/>
    <col min="2049" max="2049" width="15.5703125" style="23" customWidth="1"/>
    <col min="2050" max="2050" width="64.140625" style="23" customWidth="1"/>
    <col min="2051" max="2054" width="13.7109375" style="23" customWidth="1"/>
    <col min="2055" max="2055" width="12.7109375" style="23" customWidth="1"/>
    <col min="2056" max="2304" width="11.5703125" style="23"/>
    <col min="2305" max="2305" width="15.5703125" style="23" customWidth="1"/>
    <col min="2306" max="2306" width="64.140625" style="23" customWidth="1"/>
    <col min="2307" max="2310" width="13.7109375" style="23" customWidth="1"/>
    <col min="2311" max="2311" width="12.7109375" style="23" customWidth="1"/>
    <col min="2312" max="2560" width="11.5703125" style="23"/>
    <col min="2561" max="2561" width="15.5703125" style="23" customWidth="1"/>
    <col min="2562" max="2562" width="64.140625" style="23" customWidth="1"/>
    <col min="2563" max="2566" width="13.7109375" style="23" customWidth="1"/>
    <col min="2567" max="2567" width="12.7109375" style="23" customWidth="1"/>
    <col min="2568" max="2816" width="11.5703125" style="23"/>
    <col min="2817" max="2817" width="15.5703125" style="23" customWidth="1"/>
    <col min="2818" max="2818" width="64.140625" style="23" customWidth="1"/>
    <col min="2819" max="2822" width="13.7109375" style="23" customWidth="1"/>
    <col min="2823" max="2823" width="12.7109375" style="23" customWidth="1"/>
    <col min="2824" max="3072" width="11.5703125" style="23"/>
    <col min="3073" max="3073" width="15.5703125" style="23" customWidth="1"/>
    <col min="3074" max="3074" width="64.140625" style="23" customWidth="1"/>
    <col min="3075" max="3078" width="13.7109375" style="23" customWidth="1"/>
    <col min="3079" max="3079" width="12.7109375" style="23" customWidth="1"/>
    <col min="3080" max="3328" width="11.5703125" style="23"/>
    <col min="3329" max="3329" width="15.5703125" style="23" customWidth="1"/>
    <col min="3330" max="3330" width="64.140625" style="23" customWidth="1"/>
    <col min="3331" max="3334" width="13.7109375" style="23" customWidth="1"/>
    <col min="3335" max="3335" width="12.7109375" style="23" customWidth="1"/>
    <col min="3336" max="3584" width="11.5703125" style="23"/>
    <col min="3585" max="3585" width="15.5703125" style="23" customWidth="1"/>
    <col min="3586" max="3586" width="64.140625" style="23" customWidth="1"/>
    <col min="3587" max="3590" width="13.7109375" style="23" customWidth="1"/>
    <col min="3591" max="3591" width="12.7109375" style="23" customWidth="1"/>
    <col min="3592" max="3840" width="11.5703125" style="23"/>
    <col min="3841" max="3841" width="15.5703125" style="23" customWidth="1"/>
    <col min="3842" max="3842" width="64.140625" style="23" customWidth="1"/>
    <col min="3843" max="3846" width="13.7109375" style="23" customWidth="1"/>
    <col min="3847" max="3847" width="12.7109375" style="23" customWidth="1"/>
    <col min="3848" max="4096" width="11.5703125" style="23"/>
    <col min="4097" max="4097" width="15.5703125" style="23" customWidth="1"/>
    <col min="4098" max="4098" width="64.140625" style="23" customWidth="1"/>
    <col min="4099" max="4102" width="13.7109375" style="23" customWidth="1"/>
    <col min="4103" max="4103" width="12.7109375" style="23" customWidth="1"/>
    <col min="4104" max="4352" width="11.5703125" style="23"/>
    <col min="4353" max="4353" width="15.5703125" style="23" customWidth="1"/>
    <col min="4354" max="4354" width="64.140625" style="23" customWidth="1"/>
    <col min="4355" max="4358" width="13.7109375" style="23" customWidth="1"/>
    <col min="4359" max="4359" width="12.7109375" style="23" customWidth="1"/>
    <col min="4360" max="4608" width="11.5703125" style="23"/>
    <col min="4609" max="4609" width="15.5703125" style="23" customWidth="1"/>
    <col min="4610" max="4610" width="64.140625" style="23" customWidth="1"/>
    <col min="4611" max="4614" width="13.7109375" style="23" customWidth="1"/>
    <col min="4615" max="4615" width="12.7109375" style="23" customWidth="1"/>
    <col min="4616" max="4864" width="11.5703125" style="23"/>
    <col min="4865" max="4865" width="15.5703125" style="23" customWidth="1"/>
    <col min="4866" max="4866" width="64.140625" style="23" customWidth="1"/>
    <col min="4867" max="4870" width="13.7109375" style="23" customWidth="1"/>
    <col min="4871" max="4871" width="12.7109375" style="23" customWidth="1"/>
    <col min="4872" max="5120" width="11.5703125" style="23"/>
    <col min="5121" max="5121" width="15.5703125" style="23" customWidth="1"/>
    <col min="5122" max="5122" width="64.140625" style="23" customWidth="1"/>
    <col min="5123" max="5126" width="13.7109375" style="23" customWidth="1"/>
    <col min="5127" max="5127" width="12.7109375" style="23" customWidth="1"/>
    <col min="5128" max="5376" width="11.5703125" style="23"/>
    <col min="5377" max="5377" width="15.5703125" style="23" customWidth="1"/>
    <col min="5378" max="5378" width="64.140625" style="23" customWidth="1"/>
    <col min="5379" max="5382" width="13.7109375" style="23" customWidth="1"/>
    <col min="5383" max="5383" width="12.7109375" style="23" customWidth="1"/>
    <col min="5384" max="5632" width="11.5703125" style="23"/>
    <col min="5633" max="5633" width="15.5703125" style="23" customWidth="1"/>
    <col min="5634" max="5634" width="64.140625" style="23" customWidth="1"/>
    <col min="5635" max="5638" width="13.7109375" style="23" customWidth="1"/>
    <col min="5639" max="5639" width="12.7109375" style="23" customWidth="1"/>
    <col min="5640" max="5888" width="11.5703125" style="23"/>
    <col min="5889" max="5889" width="15.5703125" style="23" customWidth="1"/>
    <col min="5890" max="5890" width="64.140625" style="23" customWidth="1"/>
    <col min="5891" max="5894" width="13.7109375" style="23" customWidth="1"/>
    <col min="5895" max="5895" width="12.7109375" style="23" customWidth="1"/>
    <col min="5896" max="6144" width="11.5703125" style="23"/>
    <col min="6145" max="6145" width="15.5703125" style="23" customWidth="1"/>
    <col min="6146" max="6146" width="64.140625" style="23" customWidth="1"/>
    <col min="6147" max="6150" width="13.7109375" style="23" customWidth="1"/>
    <col min="6151" max="6151" width="12.7109375" style="23" customWidth="1"/>
    <col min="6152" max="6400" width="11.5703125" style="23"/>
    <col min="6401" max="6401" width="15.5703125" style="23" customWidth="1"/>
    <col min="6402" max="6402" width="64.140625" style="23" customWidth="1"/>
    <col min="6403" max="6406" width="13.7109375" style="23" customWidth="1"/>
    <col min="6407" max="6407" width="12.7109375" style="23" customWidth="1"/>
    <col min="6408" max="6656" width="11.5703125" style="23"/>
    <col min="6657" max="6657" width="15.5703125" style="23" customWidth="1"/>
    <col min="6658" max="6658" width="64.140625" style="23" customWidth="1"/>
    <col min="6659" max="6662" width="13.7109375" style="23" customWidth="1"/>
    <col min="6663" max="6663" width="12.7109375" style="23" customWidth="1"/>
    <col min="6664" max="6912" width="11.5703125" style="23"/>
    <col min="6913" max="6913" width="15.5703125" style="23" customWidth="1"/>
    <col min="6914" max="6914" width="64.140625" style="23" customWidth="1"/>
    <col min="6915" max="6918" width="13.7109375" style="23" customWidth="1"/>
    <col min="6919" max="6919" width="12.7109375" style="23" customWidth="1"/>
    <col min="6920" max="7168" width="11.5703125" style="23"/>
    <col min="7169" max="7169" width="15.5703125" style="23" customWidth="1"/>
    <col min="7170" max="7170" width="64.140625" style="23" customWidth="1"/>
    <col min="7171" max="7174" width="13.7109375" style="23" customWidth="1"/>
    <col min="7175" max="7175" width="12.7109375" style="23" customWidth="1"/>
    <col min="7176" max="7424" width="11.5703125" style="23"/>
    <col min="7425" max="7425" width="15.5703125" style="23" customWidth="1"/>
    <col min="7426" max="7426" width="64.140625" style="23" customWidth="1"/>
    <col min="7427" max="7430" width="13.7109375" style="23" customWidth="1"/>
    <col min="7431" max="7431" width="12.7109375" style="23" customWidth="1"/>
    <col min="7432" max="7680" width="11.5703125" style="23"/>
    <col min="7681" max="7681" width="15.5703125" style="23" customWidth="1"/>
    <col min="7682" max="7682" width="64.140625" style="23" customWidth="1"/>
    <col min="7683" max="7686" width="13.7109375" style="23" customWidth="1"/>
    <col min="7687" max="7687" width="12.7109375" style="23" customWidth="1"/>
    <col min="7688" max="7936" width="11.5703125" style="23"/>
    <col min="7937" max="7937" width="15.5703125" style="23" customWidth="1"/>
    <col min="7938" max="7938" width="64.140625" style="23" customWidth="1"/>
    <col min="7939" max="7942" width="13.7109375" style="23" customWidth="1"/>
    <col min="7943" max="7943" width="12.7109375" style="23" customWidth="1"/>
    <col min="7944" max="8192" width="11.5703125" style="23"/>
    <col min="8193" max="8193" width="15.5703125" style="23" customWidth="1"/>
    <col min="8194" max="8194" width="64.140625" style="23" customWidth="1"/>
    <col min="8195" max="8198" width="13.7109375" style="23" customWidth="1"/>
    <col min="8199" max="8199" width="12.7109375" style="23" customWidth="1"/>
    <col min="8200" max="8448" width="11.5703125" style="23"/>
    <col min="8449" max="8449" width="15.5703125" style="23" customWidth="1"/>
    <col min="8450" max="8450" width="64.140625" style="23" customWidth="1"/>
    <col min="8451" max="8454" width="13.7109375" style="23" customWidth="1"/>
    <col min="8455" max="8455" width="12.7109375" style="23" customWidth="1"/>
    <col min="8456" max="8704" width="11.5703125" style="23"/>
    <col min="8705" max="8705" width="15.5703125" style="23" customWidth="1"/>
    <col min="8706" max="8706" width="64.140625" style="23" customWidth="1"/>
    <col min="8707" max="8710" width="13.7109375" style="23" customWidth="1"/>
    <col min="8711" max="8711" width="12.7109375" style="23" customWidth="1"/>
    <col min="8712" max="8960" width="11.5703125" style="23"/>
    <col min="8961" max="8961" width="15.5703125" style="23" customWidth="1"/>
    <col min="8962" max="8962" width="64.140625" style="23" customWidth="1"/>
    <col min="8963" max="8966" width="13.7109375" style="23" customWidth="1"/>
    <col min="8967" max="8967" width="12.7109375" style="23" customWidth="1"/>
    <col min="8968" max="9216" width="11.5703125" style="23"/>
    <col min="9217" max="9217" width="15.5703125" style="23" customWidth="1"/>
    <col min="9218" max="9218" width="64.140625" style="23" customWidth="1"/>
    <col min="9219" max="9222" width="13.7109375" style="23" customWidth="1"/>
    <col min="9223" max="9223" width="12.7109375" style="23" customWidth="1"/>
    <col min="9224" max="9472" width="11.5703125" style="23"/>
    <col min="9473" max="9473" width="15.5703125" style="23" customWidth="1"/>
    <col min="9474" max="9474" width="64.140625" style="23" customWidth="1"/>
    <col min="9475" max="9478" width="13.7109375" style="23" customWidth="1"/>
    <col min="9479" max="9479" width="12.7109375" style="23" customWidth="1"/>
    <col min="9480" max="9728" width="11.5703125" style="23"/>
    <col min="9729" max="9729" width="15.5703125" style="23" customWidth="1"/>
    <col min="9730" max="9730" width="64.140625" style="23" customWidth="1"/>
    <col min="9731" max="9734" width="13.7109375" style="23" customWidth="1"/>
    <col min="9735" max="9735" width="12.7109375" style="23" customWidth="1"/>
    <col min="9736" max="9984" width="11.5703125" style="23"/>
    <col min="9985" max="9985" width="15.5703125" style="23" customWidth="1"/>
    <col min="9986" max="9986" width="64.140625" style="23" customWidth="1"/>
    <col min="9987" max="9990" width="13.7109375" style="23" customWidth="1"/>
    <col min="9991" max="9991" width="12.7109375" style="23" customWidth="1"/>
    <col min="9992" max="10240" width="11.5703125" style="23"/>
    <col min="10241" max="10241" width="15.5703125" style="23" customWidth="1"/>
    <col min="10242" max="10242" width="64.140625" style="23" customWidth="1"/>
    <col min="10243" max="10246" width="13.7109375" style="23" customWidth="1"/>
    <col min="10247" max="10247" width="12.7109375" style="23" customWidth="1"/>
    <col min="10248" max="10496" width="11.5703125" style="23"/>
    <col min="10497" max="10497" width="15.5703125" style="23" customWidth="1"/>
    <col min="10498" max="10498" width="64.140625" style="23" customWidth="1"/>
    <col min="10499" max="10502" width="13.7109375" style="23" customWidth="1"/>
    <col min="10503" max="10503" width="12.7109375" style="23" customWidth="1"/>
    <col min="10504" max="10752" width="11.5703125" style="23"/>
    <col min="10753" max="10753" width="15.5703125" style="23" customWidth="1"/>
    <col min="10754" max="10754" width="64.140625" style="23" customWidth="1"/>
    <col min="10755" max="10758" width="13.7109375" style="23" customWidth="1"/>
    <col min="10759" max="10759" width="12.7109375" style="23" customWidth="1"/>
    <col min="10760" max="11008" width="11.5703125" style="23"/>
    <col min="11009" max="11009" width="15.5703125" style="23" customWidth="1"/>
    <col min="11010" max="11010" width="64.140625" style="23" customWidth="1"/>
    <col min="11011" max="11014" width="13.7109375" style="23" customWidth="1"/>
    <col min="11015" max="11015" width="12.7109375" style="23" customWidth="1"/>
    <col min="11016" max="11264" width="11.5703125" style="23"/>
    <col min="11265" max="11265" width="15.5703125" style="23" customWidth="1"/>
    <col min="11266" max="11266" width="64.140625" style="23" customWidth="1"/>
    <col min="11267" max="11270" width="13.7109375" style="23" customWidth="1"/>
    <col min="11271" max="11271" width="12.7109375" style="23" customWidth="1"/>
    <col min="11272" max="11520" width="11.5703125" style="23"/>
    <col min="11521" max="11521" width="15.5703125" style="23" customWidth="1"/>
    <col min="11522" max="11522" width="64.140625" style="23" customWidth="1"/>
    <col min="11523" max="11526" width="13.7109375" style="23" customWidth="1"/>
    <col min="11527" max="11527" width="12.7109375" style="23" customWidth="1"/>
    <col min="11528" max="11776" width="11.5703125" style="23"/>
    <col min="11777" max="11777" width="15.5703125" style="23" customWidth="1"/>
    <col min="11778" max="11778" width="64.140625" style="23" customWidth="1"/>
    <col min="11779" max="11782" width="13.7109375" style="23" customWidth="1"/>
    <col min="11783" max="11783" width="12.7109375" style="23" customWidth="1"/>
    <col min="11784" max="12032" width="11.5703125" style="23"/>
    <col min="12033" max="12033" width="15.5703125" style="23" customWidth="1"/>
    <col min="12034" max="12034" width="64.140625" style="23" customWidth="1"/>
    <col min="12035" max="12038" width="13.7109375" style="23" customWidth="1"/>
    <col min="12039" max="12039" width="12.7109375" style="23" customWidth="1"/>
    <col min="12040" max="12288" width="11.5703125" style="23"/>
    <col min="12289" max="12289" width="15.5703125" style="23" customWidth="1"/>
    <col min="12290" max="12290" width="64.140625" style="23" customWidth="1"/>
    <col min="12291" max="12294" width="13.7109375" style="23" customWidth="1"/>
    <col min="12295" max="12295" width="12.7109375" style="23" customWidth="1"/>
    <col min="12296" max="12544" width="11.5703125" style="23"/>
    <col min="12545" max="12545" width="15.5703125" style="23" customWidth="1"/>
    <col min="12546" max="12546" width="64.140625" style="23" customWidth="1"/>
    <col min="12547" max="12550" width="13.7109375" style="23" customWidth="1"/>
    <col min="12551" max="12551" width="12.7109375" style="23" customWidth="1"/>
    <col min="12552" max="12800" width="11.5703125" style="23"/>
    <col min="12801" max="12801" width="15.5703125" style="23" customWidth="1"/>
    <col min="12802" max="12802" width="64.140625" style="23" customWidth="1"/>
    <col min="12803" max="12806" width="13.7109375" style="23" customWidth="1"/>
    <col min="12807" max="12807" width="12.7109375" style="23" customWidth="1"/>
    <col min="12808" max="13056" width="11.5703125" style="23"/>
    <col min="13057" max="13057" width="15.5703125" style="23" customWidth="1"/>
    <col min="13058" max="13058" width="64.140625" style="23" customWidth="1"/>
    <col min="13059" max="13062" width="13.7109375" style="23" customWidth="1"/>
    <col min="13063" max="13063" width="12.7109375" style="23" customWidth="1"/>
    <col min="13064" max="13312" width="11.5703125" style="23"/>
    <col min="13313" max="13313" width="15.5703125" style="23" customWidth="1"/>
    <col min="13314" max="13314" width="64.140625" style="23" customWidth="1"/>
    <col min="13315" max="13318" width="13.7109375" style="23" customWidth="1"/>
    <col min="13319" max="13319" width="12.7109375" style="23" customWidth="1"/>
    <col min="13320" max="13568" width="11.5703125" style="23"/>
    <col min="13569" max="13569" width="15.5703125" style="23" customWidth="1"/>
    <col min="13570" max="13570" width="64.140625" style="23" customWidth="1"/>
    <col min="13571" max="13574" width="13.7109375" style="23" customWidth="1"/>
    <col min="13575" max="13575" width="12.7109375" style="23" customWidth="1"/>
    <col min="13576" max="13824" width="11.5703125" style="23"/>
    <col min="13825" max="13825" width="15.5703125" style="23" customWidth="1"/>
    <col min="13826" max="13826" width="64.140625" style="23" customWidth="1"/>
    <col min="13827" max="13830" width="13.7109375" style="23" customWidth="1"/>
    <col min="13831" max="13831" width="12.7109375" style="23" customWidth="1"/>
    <col min="13832" max="14080" width="11.5703125" style="23"/>
    <col min="14081" max="14081" width="15.5703125" style="23" customWidth="1"/>
    <col min="14082" max="14082" width="64.140625" style="23" customWidth="1"/>
    <col min="14083" max="14086" width="13.7109375" style="23" customWidth="1"/>
    <col min="14087" max="14087" width="12.7109375" style="23" customWidth="1"/>
    <col min="14088" max="14336" width="11.5703125" style="23"/>
    <col min="14337" max="14337" width="15.5703125" style="23" customWidth="1"/>
    <col min="14338" max="14338" width="64.140625" style="23" customWidth="1"/>
    <col min="14339" max="14342" width="13.7109375" style="23" customWidth="1"/>
    <col min="14343" max="14343" width="12.7109375" style="23" customWidth="1"/>
    <col min="14344" max="14592" width="11.5703125" style="23"/>
    <col min="14593" max="14593" width="15.5703125" style="23" customWidth="1"/>
    <col min="14594" max="14594" width="64.140625" style="23" customWidth="1"/>
    <col min="14595" max="14598" width="13.7109375" style="23" customWidth="1"/>
    <col min="14599" max="14599" width="12.7109375" style="23" customWidth="1"/>
    <col min="14600" max="14848" width="11.5703125" style="23"/>
    <col min="14849" max="14849" width="15.5703125" style="23" customWidth="1"/>
    <col min="14850" max="14850" width="64.140625" style="23" customWidth="1"/>
    <col min="14851" max="14854" width="13.7109375" style="23" customWidth="1"/>
    <col min="14855" max="14855" width="12.7109375" style="23" customWidth="1"/>
    <col min="14856" max="15104" width="11.5703125" style="23"/>
    <col min="15105" max="15105" width="15.5703125" style="23" customWidth="1"/>
    <col min="15106" max="15106" width="64.140625" style="23" customWidth="1"/>
    <col min="15107" max="15110" width="13.7109375" style="23" customWidth="1"/>
    <col min="15111" max="15111" width="12.7109375" style="23" customWidth="1"/>
    <col min="15112" max="15360" width="11.5703125" style="23"/>
    <col min="15361" max="15361" width="15.5703125" style="23" customWidth="1"/>
    <col min="15362" max="15362" width="64.140625" style="23" customWidth="1"/>
    <col min="15363" max="15366" width="13.7109375" style="23" customWidth="1"/>
    <col min="15367" max="15367" width="12.7109375" style="23" customWidth="1"/>
    <col min="15368" max="15616" width="11.5703125" style="23"/>
    <col min="15617" max="15617" width="15.5703125" style="23" customWidth="1"/>
    <col min="15618" max="15618" width="64.140625" style="23" customWidth="1"/>
    <col min="15619" max="15622" width="13.7109375" style="23" customWidth="1"/>
    <col min="15623" max="15623" width="12.7109375" style="23" customWidth="1"/>
    <col min="15624" max="15872" width="11.5703125" style="23"/>
    <col min="15873" max="15873" width="15.5703125" style="23" customWidth="1"/>
    <col min="15874" max="15874" width="64.140625" style="23" customWidth="1"/>
    <col min="15875" max="15878" width="13.7109375" style="23" customWidth="1"/>
    <col min="15879" max="15879" width="12.7109375" style="23" customWidth="1"/>
    <col min="15880" max="16128" width="11.5703125" style="23"/>
    <col min="16129" max="16129" width="15.5703125" style="23" customWidth="1"/>
    <col min="16130" max="16130" width="64.140625" style="23" customWidth="1"/>
    <col min="16131" max="16134" width="13.7109375" style="23" customWidth="1"/>
    <col min="16135" max="16135" width="12.7109375" style="23" customWidth="1"/>
    <col min="16136" max="16384" width="11.5703125" style="23"/>
  </cols>
  <sheetData>
    <row r="1" spans="1:14">
      <c r="A1" s="563" t="s">
        <v>35</v>
      </c>
      <c r="B1" s="563"/>
      <c r="C1" s="563"/>
      <c r="D1" s="563"/>
      <c r="E1" s="563"/>
      <c r="F1" s="563"/>
      <c r="G1" s="563"/>
    </row>
    <row r="2" spans="1:14">
      <c r="A2" s="564" t="s">
        <v>36</v>
      </c>
      <c r="B2" s="564"/>
      <c r="C2" s="564"/>
      <c r="D2" s="564"/>
      <c r="E2" s="564"/>
      <c r="F2" s="564"/>
      <c r="G2" s="564"/>
    </row>
    <row r="3" spans="1:14">
      <c r="A3" s="563" t="s">
        <v>37</v>
      </c>
      <c r="B3" s="563"/>
      <c r="C3" s="563"/>
      <c r="D3" s="563"/>
      <c r="E3" s="563"/>
      <c r="F3" s="563"/>
      <c r="G3" s="563"/>
    </row>
    <row r="4" spans="1:14" ht="53.25" customHeight="1">
      <c r="A4" s="582" t="s">
        <v>284</v>
      </c>
      <c r="B4" s="582"/>
      <c r="C4" s="582"/>
      <c r="D4" s="582"/>
      <c r="E4" s="582"/>
      <c r="F4" s="582"/>
      <c r="G4" s="582"/>
    </row>
    <row r="5" spans="1:14" ht="32.1" customHeight="1">
      <c r="A5" s="555" t="s">
        <v>106</v>
      </c>
      <c r="B5" s="83" t="s">
        <v>107</v>
      </c>
      <c r="C5" s="40" t="s">
        <v>108</v>
      </c>
      <c r="D5" s="42"/>
      <c r="E5" s="42"/>
      <c r="F5" s="42"/>
      <c r="G5" s="84" t="s">
        <v>109</v>
      </c>
    </row>
    <row r="6" spans="1:14" ht="32.1" customHeight="1">
      <c r="A6" s="556"/>
      <c r="B6" s="45"/>
      <c r="C6" s="7">
        <v>2018</v>
      </c>
      <c r="D6" s="541" t="s">
        <v>207</v>
      </c>
      <c r="E6" s="541" t="s">
        <v>206</v>
      </c>
      <c r="F6" s="541" t="s">
        <v>214</v>
      </c>
      <c r="G6" s="47" t="s">
        <v>110</v>
      </c>
    </row>
    <row r="7" spans="1:14" s="60" customFormat="1" ht="32.25" customHeight="1">
      <c r="A7" s="85" t="s">
        <v>0</v>
      </c>
      <c r="B7" s="86" t="s">
        <v>111</v>
      </c>
      <c r="C7" s="87">
        <v>4.3273743083716285</v>
      </c>
      <c r="D7" s="87">
        <v>4.1671566175681241</v>
      </c>
      <c r="E7" s="87">
        <v>4.702196018263856</v>
      </c>
      <c r="F7" s="87">
        <v>4.1671566175681241</v>
      </c>
      <c r="G7" s="88">
        <v>4.3409708904429332</v>
      </c>
      <c r="H7" s="320"/>
      <c r="I7" s="317"/>
      <c r="J7" s="23"/>
      <c r="K7" s="23"/>
      <c r="L7" s="316"/>
      <c r="M7" s="317"/>
      <c r="N7" s="317"/>
    </row>
    <row r="8" spans="1:14" s="60" customFormat="1" ht="32.25" customHeight="1">
      <c r="A8" s="85" t="s">
        <v>2</v>
      </c>
      <c r="B8" s="86" t="s">
        <v>3</v>
      </c>
      <c r="C8" s="87">
        <v>2.5172213512368593</v>
      </c>
      <c r="D8" s="87">
        <v>1.7662604828308144</v>
      </c>
      <c r="E8" s="87">
        <v>2.5692522703001748</v>
      </c>
      <c r="F8" s="87">
        <v>1.7662604828308144</v>
      </c>
      <c r="G8" s="88">
        <v>2.1547486467996659</v>
      </c>
      <c r="H8" s="320"/>
      <c r="I8" s="317"/>
      <c r="J8" s="320"/>
      <c r="K8" s="320"/>
      <c r="L8" s="316"/>
      <c r="M8" s="317"/>
      <c r="N8" s="317"/>
    </row>
    <row r="9" spans="1:14" s="60" customFormat="1" ht="32.25" customHeight="1">
      <c r="A9" s="85" t="s">
        <v>4</v>
      </c>
      <c r="B9" s="86" t="s">
        <v>112</v>
      </c>
      <c r="C9" s="87">
        <v>2.874172514046089</v>
      </c>
      <c r="D9" s="87">
        <v>2.9627638204386404</v>
      </c>
      <c r="E9" s="87">
        <v>2.1310385238173071</v>
      </c>
      <c r="F9" s="87">
        <v>2.96276382043864</v>
      </c>
      <c r="G9" s="88">
        <v>2.732684669685169</v>
      </c>
      <c r="H9" s="320"/>
      <c r="I9" s="317"/>
      <c r="J9" s="320"/>
      <c r="K9" s="320"/>
      <c r="L9" s="316"/>
      <c r="M9" s="317"/>
      <c r="N9" s="317"/>
    </row>
    <row r="10" spans="1:14" s="60" customFormat="1" ht="32.25" customHeight="1">
      <c r="A10" s="85" t="s">
        <v>6</v>
      </c>
      <c r="B10" s="86" t="s">
        <v>7</v>
      </c>
      <c r="C10" s="87">
        <v>8.8654954087813813</v>
      </c>
      <c r="D10" s="87">
        <v>7.9884558707750912</v>
      </c>
      <c r="E10" s="87">
        <v>6.9771475568109143</v>
      </c>
      <c r="F10" s="87">
        <v>7.9884558707750912</v>
      </c>
      <c r="G10" s="88">
        <v>7.9548886767856199</v>
      </c>
      <c r="H10" s="320"/>
      <c r="I10" s="317"/>
      <c r="J10" s="320"/>
      <c r="K10" s="320"/>
      <c r="L10" s="316"/>
      <c r="M10" s="317"/>
      <c r="N10" s="317"/>
    </row>
    <row r="11" spans="1:14" s="60" customFormat="1" ht="32.25" customHeight="1">
      <c r="A11" s="85" t="s">
        <v>8</v>
      </c>
      <c r="B11" s="86" t="s">
        <v>9</v>
      </c>
      <c r="C11" s="87">
        <v>5.564850068978882</v>
      </c>
      <c r="D11" s="87">
        <v>6.5807772148951909</v>
      </c>
      <c r="E11" s="87">
        <v>5.1124774751918602</v>
      </c>
      <c r="F11" s="87">
        <v>6.5807772148951909</v>
      </c>
      <c r="G11" s="88">
        <v>5.9597204934902805</v>
      </c>
      <c r="H11" s="320"/>
      <c r="I11" s="317"/>
      <c r="J11" s="320"/>
      <c r="K11" s="320"/>
      <c r="L11" s="316"/>
      <c r="M11" s="317"/>
      <c r="N11" s="317"/>
    </row>
    <row r="12" spans="1:14" s="60" customFormat="1" ht="32.25" customHeight="1">
      <c r="A12" s="85" t="s">
        <v>10</v>
      </c>
      <c r="B12" s="86" t="s">
        <v>113</v>
      </c>
      <c r="C12" s="87">
        <v>14.114820740741768</v>
      </c>
      <c r="D12" s="87">
        <v>15.391716413097642</v>
      </c>
      <c r="E12" s="87">
        <v>9.2908448044312948</v>
      </c>
      <c r="F12" s="87">
        <v>15.391716413097642</v>
      </c>
      <c r="G12" s="88">
        <v>13.547274592842086</v>
      </c>
      <c r="H12" s="320"/>
      <c r="I12" s="317"/>
      <c r="J12" s="320"/>
      <c r="K12" s="320"/>
      <c r="L12" s="316"/>
      <c r="M12" s="317"/>
      <c r="N12" s="317"/>
    </row>
    <row r="13" spans="1:14" ht="32.25" customHeight="1">
      <c r="A13" s="85" t="s">
        <v>12</v>
      </c>
      <c r="B13" s="89" t="s">
        <v>114</v>
      </c>
      <c r="C13" s="87">
        <v>3.5947798126839077</v>
      </c>
      <c r="D13" s="87">
        <v>3.6101238869668282</v>
      </c>
      <c r="E13" s="87">
        <v>3.6337113115611643</v>
      </c>
      <c r="F13" s="87">
        <v>3.6101238869668282</v>
      </c>
      <c r="G13" s="88">
        <v>3.6121847245446821</v>
      </c>
      <c r="H13" s="320"/>
      <c r="I13" s="317"/>
      <c r="J13" s="320"/>
      <c r="K13" s="320"/>
      <c r="L13" s="316"/>
      <c r="M13" s="317"/>
      <c r="N13" s="440"/>
    </row>
    <row r="14" spans="1:14" ht="32.25" customHeight="1">
      <c r="A14" s="85" t="s">
        <v>14</v>
      </c>
      <c r="B14" s="86" t="s">
        <v>115</v>
      </c>
      <c r="C14" s="87">
        <v>0.87451877943194734</v>
      </c>
      <c r="D14" s="87">
        <v>0.93935476339681157</v>
      </c>
      <c r="E14" s="87">
        <v>0.54798838193832411</v>
      </c>
      <c r="F14" s="87">
        <v>0.93935476339681157</v>
      </c>
      <c r="G14" s="88">
        <v>0.82530417204097373</v>
      </c>
      <c r="H14" s="320"/>
      <c r="I14" s="317"/>
      <c r="J14" s="320"/>
      <c r="K14" s="320"/>
      <c r="L14" s="316"/>
      <c r="M14" s="317"/>
      <c r="N14" s="440"/>
    </row>
    <row r="15" spans="1:14" ht="32.25" customHeight="1">
      <c r="A15" s="85" t="s">
        <v>16</v>
      </c>
      <c r="B15" s="86" t="s">
        <v>17</v>
      </c>
      <c r="C15" s="87">
        <v>30.398553820065306</v>
      </c>
      <c r="D15" s="87">
        <v>30.72963480412324</v>
      </c>
      <c r="E15" s="87">
        <v>38.582790455254631</v>
      </c>
      <c r="F15" s="87">
        <v>30.72963480412324</v>
      </c>
      <c r="G15" s="88">
        <v>32.610153470891603</v>
      </c>
      <c r="H15" s="320"/>
      <c r="I15" s="317"/>
      <c r="J15" s="320"/>
      <c r="K15" s="320"/>
      <c r="L15" s="316"/>
      <c r="M15" s="317"/>
      <c r="N15" s="440"/>
    </row>
    <row r="16" spans="1:14" ht="32.25" customHeight="1">
      <c r="A16" s="85" t="s">
        <v>18</v>
      </c>
      <c r="B16" s="86" t="s">
        <v>116</v>
      </c>
      <c r="C16" s="87">
        <v>1.1812253901090344</v>
      </c>
      <c r="D16" s="87">
        <v>1.1784364191104513</v>
      </c>
      <c r="E16" s="87">
        <v>1.2690971330672114</v>
      </c>
      <c r="F16" s="87">
        <v>1.1784364191104513</v>
      </c>
      <c r="G16" s="88">
        <v>1.2017988403492872</v>
      </c>
      <c r="H16" s="320"/>
      <c r="I16" s="317"/>
      <c r="J16" s="320"/>
      <c r="K16" s="320"/>
      <c r="L16" s="316"/>
      <c r="M16" s="317"/>
      <c r="N16" s="440"/>
    </row>
    <row r="17" spans="1:14" ht="32.25" customHeight="1">
      <c r="A17" s="90" t="s">
        <v>20</v>
      </c>
      <c r="B17" s="91" t="s">
        <v>117</v>
      </c>
      <c r="C17" s="87">
        <v>13.874956638351859</v>
      </c>
      <c r="D17" s="87">
        <v>13.330095519141693</v>
      </c>
      <c r="E17" s="87">
        <v>15.769514805745978</v>
      </c>
      <c r="F17" s="87">
        <v>13.330095519141693</v>
      </c>
      <c r="G17" s="88">
        <v>14.076165620595306</v>
      </c>
      <c r="H17" s="320"/>
      <c r="I17" s="317"/>
      <c r="J17" s="320"/>
      <c r="K17" s="320"/>
      <c r="L17" s="316"/>
      <c r="M17" s="317"/>
      <c r="N17" s="440"/>
    </row>
    <row r="18" spans="1:14" ht="32.25" customHeight="1">
      <c r="A18" s="85" t="s">
        <v>22</v>
      </c>
      <c r="B18" s="92" t="s">
        <v>118</v>
      </c>
      <c r="C18" s="87">
        <v>0.45118742736255169</v>
      </c>
      <c r="D18" s="87">
        <v>0.43316616613572223</v>
      </c>
      <c r="E18" s="87">
        <v>0.50125664923313307</v>
      </c>
      <c r="F18" s="87">
        <v>0.43316616613572223</v>
      </c>
      <c r="G18" s="88">
        <v>0.4546941022167823</v>
      </c>
      <c r="H18" s="320"/>
      <c r="I18" s="317"/>
      <c r="J18" s="320"/>
      <c r="K18" s="320"/>
      <c r="L18" s="316"/>
      <c r="M18" s="317"/>
      <c r="N18" s="440"/>
    </row>
    <row r="19" spans="1:14" ht="32.25" customHeight="1">
      <c r="A19" s="85" t="s">
        <v>24</v>
      </c>
      <c r="B19" s="86" t="s">
        <v>119</v>
      </c>
      <c r="C19" s="87">
        <v>0.32370276385221242</v>
      </c>
      <c r="D19" s="87">
        <v>0.2785508528051413</v>
      </c>
      <c r="E19" s="87">
        <v>0.32677995458830644</v>
      </c>
      <c r="F19" s="87">
        <v>0.2785508528051413</v>
      </c>
      <c r="G19" s="88">
        <v>0.30189610601270039</v>
      </c>
      <c r="H19" s="320"/>
      <c r="I19" s="317"/>
      <c r="J19" s="320"/>
      <c r="K19" s="320"/>
      <c r="L19" s="316"/>
      <c r="M19" s="317"/>
      <c r="N19" s="440"/>
    </row>
    <row r="20" spans="1:14" ht="32.25" customHeight="1">
      <c r="A20" s="85" t="s">
        <v>26</v>
      </c>
      <c r="B20" s="93" t="s">
        <v>120</v>
      </c>
      <c r="C20" s="87">
        <v>1.310838750726417</v>
      </c>
      <c r="D20" s="87">
        <v>1.3038281168262722</v>
      </c>
      <c r="E20" s="87">
        <v>0.88904603745164101</v>
      </c>
      <c r="F20" s="87">
        <v>1.3038281168262722</v>
      </c>
      <c r="G20" s="88">
        <v>1.2018852554576505</v>
      </c>
      <c r="H20" s="320"/>
      <c r="I20" s="317"/>
      <c r="J20" s="320"/>
      <c r="K20" s="320"/>
      <c r="L20" s="316"/>
      <c r="M20" s="317"/>
      <c r="N20" s="440"/>
    </row>
    <row r="21" spans="1:14" ht="32.25" customHeight="1">
      <c r="A21" s="95" t="s">
        <v>32</v>
      </c>
      <c r="B21" s="96" t="s">
        <v>121</v>
      </c>
      <c r="C21" s="123">
        <v>1.390089540693568</v>
      </c>
      <c r="D21" s="97">
        <v>1.8637442943934446</v>
      </c>
      <c r="E21" s="97">
        <v>1.8375219041437665</v>
      </c>
      <c r="F21" s="97">
        <v>1.8637442943934446</v>
      </c>
      <c r="G21" s="98">
        <v>1.7387750084060558</v>
      </c>
      <c r="H21" s="320"/>
      <c r="I21" s="317"/>
      <c r="J21" s="320"/>
      <c r="K21" s="320"/>
      <c r="L21" s="316"/>
      <c r="M21" s="317"/>
      <c r="N21" s="440"/>
    </row>
    <row r="22" spans="1:14" ht="32.25" customHeight="1">
      <c r="A22" s="99"/>
      <c r="B22" s="96" t="s">
        <v>201</v>
      </c>
      <c r="C22" s="97">
        <v>3.0211789485212157</v>
      </c>
      <c r="D22" s="97">
        <v>2.7997912685988604</v>
      </c>
      <c r="E22" s="97">
        <v>3.8184833877949895</v>
      </c>
      <c r="F22" s="97">
        <v>2.7997912685988604</v>
      </c>
      <c r="G22" s="120">
        <v>3.1098112183784812</v>
      </c>
      <c r="H22" s="320"/>
      <c r="I22" s="317"/>
      <c r="J22" s="320"/>
      <c r="K22" s="320"/>
      <c r="L22" s="316"/>
      <c r="M22" s="317"/>
      <c r="N22" s="440"/>
    </row>
    <row r="23" spans="1:14" s="106" customFormat="1" ht="32.25" customHeight="1">
      <c r="A23" s="101"/>
      <c r="B23" s="102" t="s">
        <v>123</v>
      </c>
      <c r="C23" s="103">
        <v>92.824194932861531</v>
      </c>
      <c r="D23" s="103">
        <v>93.247539167604685</v>
      </c>
      <c r="E23" s="103">
        <v>94.101719302925616</v>
      </c>
      <c r="F23" s="103">
        <v>93.247539167604685</v>
      </c>
      <c r="G23" s="121">
        <v>93.355248142749133</v>
      </c>
      <c r="H23" s="320"/>
      <c r="I23" s="317"/>
      <c r="J23" s="320"/>
      <c r="K23" s="320"/>
      <c r="L23" s="316"/>
      <c r="M23" s="317"/>
      <c r="N23" s="321"/>
    </row>
    <row r="24" spans="1:14" s="60" customFormat="1" ht="32.25" customHeight="1">
      <c r="A24" s="107" t="s">
        <v>63</v>
      </c>
      <c r="B24" s="86" t="s">
        <v>124</v>
      </c>
      <c r="C24" s="108">
        <v>7.4032771832583499</v>
      </c>
      <c r="D24" s="108">
        <v>6.871367675811932</v>
      </c>
      <c r="E24" s="108">
        <v>5.7503827986997065</v>
      </c>
      <c r="F24" s="108">
        <v>6.871367675811932</v>
      </c>
      <c r="G24" s="98">
        <v>6.7240988333954803</v>
      </c>
      <c r="H24" s="320"/>
      <c r="I24" s="317"/>
      <c r="J24" s="320"/>
      <c r="K24" s="320"/>
      <c r="L24" s="316"/>
      <c r="M24" s="317"/>
      <c r="N24" s="317"/>
    </row>
    <row r="25" spans="1:14" ht="32.25" customHeight="1">
      <c r="A25" s="110"/>
      <c r="B25" s="111" t="s">
        <v>125</v>
      </c>
      <c r="C25" s="112">
        <v>100</v>
      </c>
      <c r="D25" s="112">
        <v>100</v>
      </c>
      <c r="E25" s="112">
        <v>100</v>
      </c>
      <c r="F25" s="112">
        <v>100</v>
      </c>
      <c r="G25" s="113">
        <v>100</v>
      </c>
      <c r="H25" s="320"/>
      <c r="I25" s="317"/>
      <c r="J25" s="320"/>
      <c r="K25" s="320"/>
      <c r="L25" s="316"/>
      <c r="M25" s="317"/>
      <c r="N25" s="440"/>
    </row>
    <row r="26" spans="1:14">
      <c r="A26" s="18"/>
      <c r="B26" s="114"/>
      <c r="C26" s="115"/>
      <c r="D26" s="115"/>
      <c r="E26" s="115"/>
      <c r="F26" s="115"/>
      <c r="G26" s="115"/>
    </row>
    <row r="27" spans="1:14" s="2" customFormat="1" ht="12.75" customHeight="1">
      <c r="A27" s="574" t="s">
        <v>53</v>
      </c>
      <c r="B27" s="574"/>
      <c r="C27" s="574"/>
      <c r="D27" s="574"/>
      <c r="E27" s="574"/>
      <c r="F27" s="574"/>
      <c r="G27" s="574"/>
      <c r="H27" s="5"/>
      <c r="I27" s="5"/>
    </row>
    <row r="28" spans="1:14" s="24" customFormat="1" ht="19.5" customHeight="1">
      <c r="A28" s="29" t="s">
        <v>138</v>
      </c>
      <c r="B28" s="30"/>
      <c r="C28" s="30"/>
      <c r="D28" s="30"/>
      <c r="E28" s="30"/>
      <c r="F28" s="30"/>
      <c r="G28" s="23"/>
      <c r="H28" s="23"/>
      <c r="I28" s="23"/>
    </row>
    <row r="29" spans="1:14" s="24" customFormat="1" ht="14.25" customHeight="1">
      <c r="A29" s="29" t="s">
        <v>139</v>
      </c>
      <c r="B29" s="30"/>
      <c r="C29" s="26"/>
      <c r="D29" s="22"/>
      <c r="E29" s="22"/>
      <c r="F29" s="22"/>
      <c r="G29" s="23"/>
      <c r="H29" s="23"/>
      <c r="I29" s="23"/>
    </row>
    <row r="30" spans="1:14" s="24" customFormat="1" ht="21" customHeight="1">
      <c r="A30" s="29" t="s">
        <v>140</v>
      </c>
      <c r="B30" s="30"/>
      <c r="C30" s="26"/>
      <c r="D30" s="22"/>
      <c r="E30" s="22"/>
      <c r="F30" s="22"/>
      <c r="G30" s="23"/>
      <c r="H30" s="23"/>
      <c r="I30" s="23"/>
    </row>
    <row r="31" spans="1:14" s="24" customFormat="1" ht="15.75" customHeight="1">
      <c r="A31" s="29" t="s">
        <v>141</v>
      </c>
      <c r="B31" s="29"/>
      <c r="C31" s="26"/>
      <c r="D31" s="22"/>
      <c r="E31" s="22"/>
      <c r="F31" s="22"/>
      <c r="G31" s="23"/>
      <c r="H31" s="23"/>
      <c r="I31" s="23"/>
    </row>
    <row r="32" spans="1:14" s="24" customFormat="1">
      <c r="A32" s="580" t="s">
        <v>142</v>
      </c>
      <c r="B32" s="580"/>
      <c r="C32" s="26"/>
      <c r="D32" s="22"/>
      <c r="E32" s="22"/>
      <c r="F32" s="22"/>
      <c r="G32" s="23"/>
      <c r="H32" s="23"/>
      <c r="I32" s="23"/>
    </row>
    <row r="33" spans="1:9" s="24" customFormat="1" ht="11.25" customHeight="1">
      <c r="A33" s="116" t="s">
        <v>306</v>
      </c>
      <c r="B33" s="20"/>
      <c r="C33" s="26"/>
      <c r="D33" s="22"/>
      <c r="E33" s="22"/>
      <c r="F33" s="22"/>
      <c r="G33" s="23"/>
      <c r="H33" s="23"/>
      <c r="I33" s="23"/>
    </row>
    <row r="34" spans="1:9" s="24" customFormat="1" ht="12" customHeight="1">
      <c r="A34" s="116" t="s">
        <v>131</v>
      </c>
      <c r="B34" s="20"/>
      <c r="C34" s="26"/>
      <c r="D34" s="22"/>
      <c r="E34" s="22"/>
      <c r="F34" s="22"/>
      <c r="G34" s="23"/>
      <c r="H34" s="23"/>
      <c r="I34" s="23"/>
    </row>
    <row r="35" spans="1:9" s="24" customFormat="1" ht="12" customHeight="1">
      <c r="A35" s="580" t="s">
        <v>132</v>
      </c>
      <c r="B35" s="580"/>
      <c r="C35" s="26"/>
      <c r="D35" s="22"/>
      <c r="E35" s="22"/>
      <c r="F35" s="22"/>
      <c r="G35" s="23"/>
      <c r="H35" s="23"/>
      <c r="I35" s="23"/>
    </row>
    <row r="36" spans="1:9" s="24" customFormat="1" ht="15" customHeight="1">
      <c r="A36" s="540" t="s">
        <v>134</v>
      </c>
      <c r="B36" s="540"/>
      <c r="C36" s="26"/>
      <c r="D36" s="22"/>
      <c r="E36" s="22"/>
      <c r="F36" s="22"/>
      <c r="G36" s="23"/>
      <c r="H36" s="23"/>
      <c r="I36" s="23"/>
    </row>
    <row r="37" spans="1:9">
      <c r="A37" s="23" t="s">
        <v>60</v>
      </c>
      <c r="B37" s="23"/>
    </row>
  </sheetData>
  <mergeCells count="8">
    <mergeCell ref="A32:B32"/>
    <mergeCell ref="A35:B35"/>
    <mergeCell ref="A27:G27"/>
    <mergeCell ref="A1:G1"/>
    <mergeCell ref="A2:G2"/>
    <mergeCell ref="A3:G3"/>
    <mergeCell ref="A4:G4"/>
    <mergeCell ref="A5:A6"/>
  </mergeCells>
  <printOptions horizontalCentered="1"/>
  <pageMargins left="0.39370078740157483" right="0.39370078740157483" top="0.98425196850393704" bottom="0.98425196850393704" header="0.31496062992125984" footer="0.31496062992125984"/>
  <pageSetup scale="6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theme="6" tint="0.79998168889431442"/>
  </sheetPr>
  <dimension ref="A1:M37"/>
  <sheetViews>
    <sheetView zoomScale="80" zoomScaleNormal="80" zoomScaleSheetLayoutView="53" workbookViewId="0">
      <selection sqref="A1:G1"/>
    </sheetView>
  </sheetViews>
  <sheetFormatPr baseColWidth="10" defaultColWidth="11.5703125" defaultRowHeight="12.75"/>
  <cols>
    <col min="1" max="1" width="15.5703125" style="24" customWidth="1"/>
    <col min="2" max="2" width="68" style="24" customWidth="1"/>
    <col min="3" max="7" width="12.7109375" style="23" customWidth="1"/>
    <col min="8" max="253" width="11.5703125" style="23"/>
    <col min="254" max="254" width="15.5703125" style="23" customWidth="1"/>
    <col min="255" max="255" width="72" style="23" customWidth="1"/>
    <col min="256" max="260" width="12.7109375" style="23" customWidth="1"/>
    <col min="261" max="509" width="11.5703125" style="23"/>
    <col min="510" max="510" width="15.5703125" style="23" customWidth="1"/>
    <col min="511" max="511" width="72" style="23" customWidth="1"/>
    <col min="512" max="516" width="12.7109375" style="23" customWidth="1"/>
    <col min="517" max="765" width="11.5703125" style="23"/>
    <col min="766" max="766" width="15.5703125" style="23" customWidth="1"/>
    <col min="767" max="767" width="72" style="23" customWidth="1"/>
    <col min="768" max="772" width="12.7109375" style="23" customWidth="1"/>
    <col min="773" max="1021" width="11.5703125" style="23"/>
    <col min="1022" max="1022" width="15.5703125" style="23" customWidth="1"/>
    <col min="1023" max="1023" width="72" style="23" customWidth="1"/>
    <col min="1024" max="1028" width="12.7109375" style="23" customWidth="1"/>
    <col min="1029" max="1277" width="11.5703125" style="23"/>
    <col min="1278" max="1278" width="15.5703125" style="23" customWidth="1"/>
    <col min="1279" max="1279" width="72" style="23" customWidth="1"/>
    <col min="1280" max="1284" width="12.7109375" style="23" customWidth="1"/>
    <col min="1285" max="1533" width="11.5703125" style="23"/>
    <col min="1534" max="1534" width="15.5703125" style="23" customWidth="1"/>
    <col min="1535" max="1535" width="72" style="23" customWidth="1"/>
    <col min="1536" max="1540" width="12.7109375" style="23" customWidth="1"/>
    <col min="1541" max="1789" width="11.5703125" style="23"/>
    <col min="1790" max="1790" width="15.5703125" style="23" customWidth="1"/>
    <col min="1791" max="1791" width="72" style="23" customWidth="1"/>
    <col min="1792" max="1796" width="12.7109375" style="23" customWidth="1"/>
    <col min="1797" max="2045" width="11.5703125" style="23"/>
    <col min="2046" max="2046" width="15.5703125" style="23" customWidth="1"/>
    <col min="2047" max="2047" width="72" style="23" customWidth="1"/>
    <col min="2048" max="2052" width="12.7109375" style="23" customWidth="1"/>
    <col min="2053" max="2301" width="11.5703125" style="23"/>
    <col min="2302" max="2302" width="15.5703125" style="23" customWidth="1"/>
    <col min="2303" max="2303" width="72" style="23" customWidth="1"/>
    <col min="2304" max="2308" width="12.7109375" style="23" customWidth="1"/>
    <col min="2309" max="2557" width="11.5703125" style="23"/>
    <col min="2558" max="2558" width="15.5703125" style="23" customWidth="1"/>
    <col min="2559" max="2559" width="72" style="23" customWidth="1"/>
    <col min="2560" max="2564" width="12.7109375" style="23" customWidth="1"/>
    <col min="2565" max="2813" width="11.5703125" style="23"/>
    <col min="2814" max="2814" width="15.5703125" style="23" customWidth="1"/>
    <col min="2815" max="2815" width="72" style="23" customWidth="1"/>
    <col min="2816" max="2820" width="12.7109375" style="23" customWidth="1"/>
    <col min="2821" max="3069" width="11.5703125" style="23"/>
    <col min="3070" max="3070" width="15.5703125" style="23" customWidth="1"/>
    <col min="3071" max="3071" width="72" style="23" customWidth="1"/>
    <col min="3072" max="3076" width="12.7109375" style="23" customWidth="1"/>
    <col min="3077" max="3325" width="11.5703125" style="23"/>
    <col min="3326" max="3326" width="15.5703125" style="23" customWidth="1"/>
    <col min="3327" max="3327" width="72" style="23" customWidth="1"/>
    <col min="3328" max="3332" width="12.7109375" style="23" customWidth="1"/>
    <col min="3333" max="3581" width="11.5703125" style="23"/>
    <col min="3582" max="3582" width="15.5703125" style="23" customWidth="1"/>
    <col min="3583" max="3583" width="72" style="23" customWidth="1"/>
    <col min="3584" max="3588" width="12.7109375" style="23" customWidth="1"/>
    <col min="3589" max="3837" width="11.5703125" style="23"/>
    <col min="3838" max="3838" width="15.5703125" style="23" customWidth="1"/>
    <col min="3839" max="3839" width="72" style="23" customWidth="1"/>
    <col min="3840" max="3844" width="12.7109375" style="23" customWidth="1"/>
    <col min="3845" max="4093" width="11.5703125" style="23"/>
    <col min="4094" max="4094" width="15.5703125" style="23" customWidth="1"/>
    <col min="4095" max="4095" width="72" style="23" customWidth="1"/>
    <col min="4096" max="4100" width="12.7109375" style="23" customWidth="1"/>
    <col min="4101" max="4349" width="11.5703125" style="23"/>
    <col min="4350" max="4350" width="15.5703125" style="23" customWidth="1"/>
    <col min="4351" max="4351" width="72" style="23" customWidth="1"/>
    <col min="4352" max="4356" width="12.7109375" style="23" customWidth="1"/>
    <col min="4357" max="4605" width="11.5703125" style="23"/>
    <col min="4606" max="4606" width="15.5703125" style="23" customWidth="1"/>
    <col min="4607" max="4607" width="72" style="23" customWidth="1"/>
    <col min="4608" max="4612" width="12.7109375" style="23" customWidth="1"/>
    <col min="4613" max="4861" width="11.5703125" style="23"/>
    <col min="4862" max="4862" width="15.5703125" style="23" customWidth="1"/>
    <col min="4863" max="4863" width="72" style="23" customWidth="1"/>
    <col min="4864" max="4868" width="12.7109375" style="23" customWidth="1"/>
    <col min="4869" max="5117" width="11.5703125" style="23"/>
    <col min="5118" max="5118" width="15.5703125" style="23" customWidth="1"/>
    <col min="5119" max="5119" width="72" style="23" customWidth="1"/>
    <col min="5120" max="5124" width="12.7109375" style="23" customWidth="1"/>
    <col min="5125" max="5373" width="11.5703125" style="23"/>
    <col min="5374" max="5374" width="15.5703125" style="23" customWidth="1"/>
    <col min="5375" max="5375" width="72" style="23" customWidth="1"/>
    <col min="5376" max="5380" width="12.7109375" style="23" customWidth="1"/>
    <col min="5381" max="5629" width="11.5703125" style="23"/>
    <col min="5630" max="5630" width="15.5703125" style="23" customWidth="1"/>
    <col min="5631" max="5631" width="72" style="23" customWidth="1"/>
    <col min="5632" max="5636" width="12.7109375" style="23" customWidth="1"/>
    <col min="5637" max="5885" width="11.5703125" style="23"/>
    <col min="5886" max="5886" width="15.5703125" style="23" customWidth="1"/>
    <col min="5887" max="5887" width="72" style="23" customWidth="1"/>
    <col min="5888" max="5892" width="12.7109375" style="23" customWidth="1"/>
    <col min="5893" max="6141" width="11.5703125" style="23"/>
    <col min="6142" max="6142" width="15.5703125" style="23" customWidth="1"/>
    <col min="6143" max="6143" width="72" style="23" customWidth="1"/>
    <col min="6144" max="6148" width="12.7109375" style="23" customWidth="1"/>
    <col min="6149" max="6397" width="11.5703125" style="23"/>
    <col min="6398" max="6398" width="15.5703125" style="23" customWidth="1"/>
    <col min="6399" max="6399" width="72" style="23" customWidth="1"/>
    <col min="6400" max="6404" width="12.7109375" style="23" customWidth="1"/>
    <col min="6405" max="6653" width="11.5703125" style="23"/>
    <col min="6654" max="6654" width="15.5703125" style="23" customWidth="1"/>
    <col min="6655" max="6655" width="72" style="23" customWidth="1"/>
    <col min="6656" max="6660" width="12.7109375" style="23" customWidth="1"/>
    <col min="6661" max="6909" width="11.5703125" style="23"/>
    <col min="6910" max="6910" width="15.5703125" style="23" customWidth="1"/>
    <col min="6911" max="6911" width="72" style="23" customWidth="1"/>
    <col min="6912" max="6916" width="12.7109375" style="23" customWidth="1"/>
    <col min="6917" max="7165" width="11.5703125" style="23"/>
    <col min="7166" max="7166" width="15.5703125" style="23" customWidth="1"/>
    <col min="7167" max="7167" width="72" style="23" customWidth="1"/>
    <col min="7168" max="7172" width="12.7109375" style="23" customWidth="1"/>
    <col min="7173" max="7421" width="11.5703125" style="23"/>
    <col min="7422" max="7422" width="15.5703125" style="23" customWidth="1"/>
    <col min="7423" max="7423" width="72" style="23" customWidth="1"/>
    <col min="7424" max="7428" width="12.7109375" style="23" customWidth="1"/>
    <col min="7429" max="7677" width="11.5703125" style="23"/>
    <col min="7678" max="7678" width="15.5703125" style="23" customWidth="1"/>
    <col min="7679" max="7679" width="72" style="23" customWidth="1"/>
    <col min="7680" max="7684" width="12.7109375" style="23" customWidth="1"/>
    <col min="7685" max="7933" width="11.5703125" style="23"/>
    <col min="7934" max="7934" width="15.5703125" style="23" customWidth="1"/>
    <col min="7935" max="7935" width="72" style="23" customWidth="1"/>
    <col min="7936" max="7940" width="12.7109375" style="23" customWidth="1"/>
    <col min="7941" max="8189" width="11.5703125" style="23"/>
    <col min="8190" max="8190" width="15.5703125" style="23" customWidth="1"/>
    <col min="8191" max="8191" width="72" style="23" customWidth="1"/>
    <col min="8192" max="8196" width="12.7109375" style="23" customWidth="1"/>
    <col min="8197" max="8445" width="11.5703125" style="23"/>
    <col min="8446" max="8446" width="15.5703125" style="23" customWidth="1"/>
    <col min="8447" max="8447" width="72" style="23" customWidth="1"/>
    <col min="8448" max="8452" width="12.7109375" style="23" customWidth="1"/>
    <col min="8453" max="8701" width="11.5703125" style="23"/>
    <col min="8702" max="8702" width="15.5703125" style="23" customWidth="1"/>
    <col min="8703" max="8703" width="72" style="23" customWidth="1"/>
    <col min="8704" max="8708" width="12.7109375" style="23" customWidth="1"/>
    <col min="8709" max="8957" width="11.5703125" style="23"/>
    <col min="8958" max="8958" width="15.5703125" style="23" customWidth="1"/>
    <col min="8959" max="8959" width="72" style="23" customWidth="1"/>
    <col min="8960" max="8964" width="12.7109375" style="23" customWidth="1"/>
    <col min="8965" max="9213" width="11.5703125" style="23"/>
    <col min="9214" max="9214" width="15.5703125" style="23" customWidth="1"/>
    <col min="9215" max="9215" width="72" style="23" customWidth="1"/>
    <col min="9216" max="9220" width="12.7109375" style="23" customWidth="1"/>
    <col min="9221" max="9469" width="11.5703125" style="23"/>
    <col min="9470" max="9470" width="15.5703125" style="23" customWidth="1"/>
    <col min="9471" max="9471" width="72" style="23" customWidth="1"/>
    <col min="9472" max="9476" width="12.7109375" style="23" customWidth="1"/>
    <col min="9477" max="9725" width="11.5703125" style="23"/>
    <col min="9726" max="9726" width="15.5703125" style="23" customWidth="1"/>
    <col min="9727" max="9727" width="72" style="23" customWidth="1"/>
    <col min="9728" max="9732" width="12.7109375" style="23" customWidth="1"/>
    <col min="9733" max="9981" width="11.5703125" style="23"/>
    <col min="9982" max="9982" width="15.5703125" style="23" customWidth="1"/>
    <col min="9983" max="9983" width="72" style="23" customWidth="1"/>
    <col min="9984" max="9988" width="12.7109375" style="23" customWidth="1"/>
    <col min="9989" max="10237" width="11.5703125" style="23"/>
    <col min="10238" max="10238" width="15.5703125" style="23" customWidth="1"/>
    <col min="10239" max="10239" width="72" style="23" customWidth="1"/>
    <col min="10240" max="10244" width="12.7109375" style="23" customWidth="1"/>
    <col min="10245" max="10493" width="11.5703125" style="23"/>
    <col min="10494" max="10494" width="15.5703125" style="23" customWidth="1"/>
    <col min="10495" max="10495" width="72" style="23" customWidth="1"/>
    <col min="10496" max="10500" width="12.7109375" style="23" customWidth="1"/>
    <col min="10501" max="10749" width="11.5703125" style="23"/>
    <col min="10750" max="10750" width="15.5703125" style="23" customWidth="1"/>
    <col min="10751" max="10751" width="72" style="23" customWidth="1"/>
    <col min="10752" max="10756" width="12.7109375" style="23" customWidth="1"/>
    <col min="10757" max="11005" width="11.5703125" style="23"/>
    <col min="11006" max="11006" width="15.5703125" style="23" customWidth="1"/>
    <col min="11007" max="11007" width="72" style="23" customWidth="1"/>
    <col min="11008" max="11012" width="12.7109375" style="23" customWidth="1"/>
    <col min="11013" max="11261" width="11.5703125" style="23"/>
    <col min="11262" max="11262" width="15.5703125" style="23" customWidth="1"/>
    <col min="11263" max="11263" width="72" style="23" customWidth="1"/>
    <col min="11264" max="11268" width="12.7109375" style="23" customWidth="1"/>
    <col min="11269" max="11517" width="11.5703125" style="23"/>
    <col min="11518" max="11518" width="15.5703125" style="23" customWidth="1"/>
    <col min="11519" max="11519" width="72" style="23" customWidth="1"/>
    <col min="11520" max="11524" width="12.7109375" style="23" customWidth="1"/>
    <col min="11525" max="11773" width="11.5703125" style="23"/>
    <col min="11774" max="11774" width="15.5703125" style="23" customWidth="1"/>
    <col min="11775" max="11775" width="72" style="23" customWidth="1"/>
    <col min="11776" max="11780" width="12.7109375" style="23" customWidth="1"/>
    <col min="11781" max="12029" width="11.5703125" style="23"/>
    <col min="12030" max="12030" width="15.5703125" style="23" customWidth="1"/>
    <col min="12031" max="12031" width="72" style="23" customWidth="1"/>
    <col min="12032" max="12036" width="12.7109375" style="23" customWidth="1"/>
    <col min="12037" max="12285" width="11.5703125" style="23"/>
    <col min="12286" max="12286" width="15.5703125" style="23" customWidth="1"/>
    <col min="12287" max="12287" width="72" style="23" customWidth="1"/>
    <col min="12288" max="12292" width="12.7109375" style="23" customWidth="1"/>
    <col min="12293" max="12541" width="11.5703125" style="23"/>
    <col min="12542" max="12542" width="15.5703125" style="23" customWidth="1"/>
    <col min="12543" max="12543" width="72" style="23" customWidth="1"/>
    <col min="12544" max="12548" width="12.7109375" style="23" customWidth="1"/>
    <col min="12549" max="12797" width="11.5703125" style="23"/>
    <col min="12798" max="12798" width="15.5703125" style="23" customWidth="1"/>
    <col min="12799" max="12799" width="72" style="23" customWidth="1"/>
    <col min="12800" max="12804" width="12.7109375" style="23" customWidth="1"/>
    <col min="12805" max="13053" width="11.5703125" style="23"/>
    <col min="13054" max="13054" width="15.5703125" style="23" customWidth="1"/>
    <col min="13055" max="13055" width="72" style="23" customWidth="1"/>
    <col min="13056" max="13060" width="12.7109375" style="23" customWidth="1"/>
    <col min="13061" max="13309" width="11.5703125" style="23"/>
    <col min="13310" max="13310" width="15.5703125" style="23" customWidth="1"/>
    <col min="13311" max="13311" width="72" style="23" customWidth="1"/>
    <col min="13312" max="13316" width="12.7109375" style="23" customWidth="1"/>
    <col min="13317" max="13565" width="11.5703125" style="23"/>
    <col min="13566" max="13566" width="15.5703125" style="23" customWidth="1"/>
    <col min="13567" max="13567" width="72" style="23" customWidth="1"/>
    <col min="13568" max="13572" width="12.7109375" style="23" customWidth="1"/>
    <col min="13573" max="13821" width="11.5703125" style="23"/>
    <col min="13822" max="13822" width="15.5703125" style="23" customWidth="1"/>
    <col min="13823" max="13823" width="72" style="23" customWidth="1"/>
    <col min="13824" max="13828" width="12.7109375" style="23" customWidth="1"/>
    <col min="13829" max="14077" width="11.5703125" style="23"/>
    <col min="14078" max="14078" width="15.5703125" style="23" customWidth="1"/>
    <col min="14079" max="14079" width="72" style="23" customWidth="1"/>
    <col min="14080" max="14084" width="12.7109375" style="23" customWidth="1"/>
    <col min="14085" max="14333" width="11.5703125" style="23"/>
    <col min="14334" max="14334" width="15.5703125" style="23" customWidth="1"/>
    <col min="14335" max="14335" width="72" style="23" customWidth="1"/>
    <col min="14336" max="14340" width="12.7109375" style="23" customWidth="1"/>
    <col min="14341" max="14589" width="11.5703125" style="23"/>
    <col min="14590" max="14590" width="15.5703125" style="23" customWidth="1"/>
    <col min="14591" max="14591" width="72" style="23" customWidth="1"/>
    <col min="14592" max="14596" width="12.7109375" style="23" customWidth="1"/>
    <col min="14597" max="14845" width="11.5703125" style="23"/>
    <col min="14846" max="14846" width="15.5703125" style="23" customWidth="1"/>
    <col min="14847" max="14847" width="72" style="23" customWidth="1"/>
    <col min="14848" max="14852" width="12.7109375" style="23" customWidth="1"/>
    <col min="14853" max="15101" width="11.5703125" style="23"/>
    <col min="15102" max="15102" width="15.5703125" style="23" customWidth="1"/>
    <col min="15103" max="15103" width="72" style="23" customWidth="1"/>
    <col min="15104" max="15108" width="12.7109375" style="23" customWidth="1"/>
    <col min="15109" max="15357" width="11.5703125" style="23"/>
    <col min="15358" max="15358" width="15.5703125" style="23" customWidth="1"/>
    <col min="15359" max="15359" width="72" style="23" customWidth="1"/>
    <col min="15360" max="15364" width="12.7109375" style="23" customWidth="1"/>
    <col min="15365" max="15613" width="11.5703125" style="23"/>
    <col min="15614" max="15614" width="15.5703125" style="23" customWidth="1"/>
    <col min="15615" max="15615" width="72" style="23" customWidth="1"/>
    <col min="15616" max="15620" width="12.7109375" style="23" customWidth="1"/>
    <col min="15621" max="15869" width="11.5703125" style="23"/>
    <col min="15870" max="15870" width="15.5703125" style="23" customWidth="1"/>
    <col min="15871" max="15871" width="72" style="23" customWidth="1"/>
    <col min="15872" max="15876" width="12.7109375" style="23" customWidth="1"/>
    <col min="15877" max="16125" width="11.5703125" style="23"/>
    <col min="16126" max="16126" width="15.5703125" style="23" customWidth="1"/>
    <col min="16127" max="16127" width="72" style="23" customWidth="1"/>
    <col min="16128" max="16132" width="12.7109375" style="23" customWidth="1"/>
    <col min="16133" max="16384" width="11.5703125" style="23"/>
  </cols>
  <sheetData>
    <row r="1" spans="1:13">
      <c r="A1" s="563" t="s">
        <v>35</v>
      </c>
      <c r="B1" s="563"/>
      <c r="C1" s="563"/>
      <c r="D1" s="563"/>
      <c r="E1" s="563"/>
      <c r="F1" s="563"/>
      <c r="G1" s="563"/>
    </row>
    <row r="2" spans="1:13">
      <c r="A2" s="564" t="s">
        <v>36</v>
      </c>
      <c r="B2" s="564"/>
      <c r="C2" s="564"/>
      <c r="D2" s="564"/>
      <c r="E2" s="564"/>
      <c r="F2" s="564"/>
      <c r="G2" s="564"/>
    </row>
    <row r="3" spans="1:13">
      <c r="A3" s="563" t="s">
        <v>37</v>
      </c>
      <c r="B3" s="563"/>
      <c r="C3" s="563"/>
      <c r="D3" s="563"/>
      <c r="E3" s="563"/>
      <c r="F3" s="563"/>
      <c r="G3" s="563"/>
    </row>
    <row r="4" spans="1:13" ht="53.25" customHeight="1">
      <c r="A4" s="582" t="s">
        <v>285</v>
      </c>
      <c r="B4" s="582"/>
      <c r="C4" s="582"/>
      <c r="D4" s="582"/>
      <c r="E4" s="582"/>
      <c r="F4" s="582"/>
      <c r="G4" s="582"/>
    </row>
    <row r="5" spans="1:13" ht="32.1" customHeight="1">
      <c r="A5" s="555" t="s">
        <v>106</v>
      </c>
      <c r="B5" s="83" t="s">
        <v>107</v>
      </c>
      <c r="C5" s="40" t="s">
        <v>108</v>
      </c>
      <c r="D5" s="42"/>
      <c r="E5" s="42"/>
      <c r="F5" s="42"/>
      <c r="G5" s="84" t="s">
        <v>109</v>
      </c>
    </row>
    <row r="6" spans="1:13" ht="32.1" customHeight="1">
      <c r="A6" s="556"/>
      <c r="B6" s="45"/>
      <c r="C6" s="7">
        <v>2018</v>
      </c>
      <c r="D6" s="541" t="s">
        <v>207</v>
      </c>
      <c r="E6" s="541" t="s">
        <v>206</v>
      </c>
      <c r="F6" s="541" t="s">
        <v>214</v>
      </c>
      <c r="G6" s="47" t="s">
        <v>110</v>
      </c>
    </row>
    <row r="7" spans="1:13" s="60" customFormat="1" ht="32.25" customHeight="1">
      <c r="A7" s="85" t="s">
        <v>0</v>
      </c>
      <c r="B7" s="86" t="s">
        <v>111</v>
      </c>
      <c r="C7" s="87">
        <v>11.244334233878092</v>
      </c>
      <c r="D7" s="87">
        <v>10.308404956150657</v>
      </c>
      <c r="E7" s="87">
        <v>11.211761510728223</v>
      </c>
      <c r="F7" s="87">
        <v>10.308404956150655</v>
      </c>
      <c r="G7" s="88">
        <v>10.768226414226906</v>
      </c>
      <c r="H7" s="289"/>
      <c r="I7" s="289"/>
      <c r="J7" s="317"/>
      <c r="K7" s="317"/>
      <c r="M7" s="67"/>
    </row>
    <row r="8" spans="1:13" s="60" customFormat="1" ht="32.25" customHeight="1">
      <c r="A8" s="85" t="s">
        <v>2</v>
      </c>
      <c r="B8" s="86" t="s">
        <v>3</v>
      </c>
      <c r="C8" s="87">
        <v>0.59841189091939417</v>
      </c>
      <c r="D8" s="87">
        <v>0.4335768313234919</v>
      </c>
      <c r="E8" s="87">
        <v>0.39902670038282428</v>
      </c>
      <c r="F8" s="87">
        <v>0.4335768313234919</v>
      </c>
      <c r="G8" s="88">
        <v>0.46614806348730053</v>
      </c>
      <c r="H8" s="289"/>
      <c r="I8" s="289"/>
      <c r="J8" s="317"/>
      <c r="K8" s="317"/>
      <c r="M8" s="67"/>
    </row>
    <row r="9" spans="1:13" s="60" customFormat="1" ht="32.25" customHeight="1">
      <c r="A9" s="85" t="s">
        <v>4</v>
      </c>
      <c r="B9" s="86" t="s">
        <v>112</v>
      </c>
      <c r="C9" s="87">
        <v>1.2769595260359863</v>
      </c>
      <c r="D9" s="87">
        <v>1.2652088646409783</v>
      </c>
      <c r="E9" s="87">
        <v>1.1679322597542892</v>
      </c>
      <c r="F9" s="87">
        <v>1.265208864640978</v>
      </c>
      <c r="G9" s="88">
        <v>1.243827378768058</v>
      </c>
      <c r="H9" s="289"/>
      <c r="I9" s="289"/>
      <c r="J9" s="317"/>
      <c r="K9" s="317"/>
      <c r="M9" s="67"/>
    </row>
    <row r="10" spans="1:13" s="60" customFormat="1" ht="32.25" customHeight="1">
      <c r="A10" s="85" t="s">
        <v>6</v>
      </c>
      <c r="B10" s="86" t="s">
        <v>7</v>
      </c>
      <c r="C10" s="87">
        <v>11.135893168968217</v>
      </c>
      <c r="D10" s="87">
        <v>11.899284392025717</v>
      </c>
      <c r="E10" s="87">
        <v>12.473496289839792</v>
      </c>
      <c r="F10" s="87">
        <v>11.899284392025717</v>
      </c>
      <c r="G10" s="88">
        <v>11.851989560714859</v>
      </c>
      <c r="H10" s="289"/>
      <c r="I10" s="289"/>
      <c r="J10" s="317"/>
      <c r="K10" s="317"/>
      <c r="M10" s="67"/>
    </row>
    <row r="11" spans="1:13" s="60" customFormat="1" ht="32.25" customHeight="1">
      <c r="A11" s="85" t="s">
        <v>8</v>
      </c>
      <c r="B11" s="86" t="s">
        <v>9</v>
      </c>
      <c r="C11" s="87">
        <v>2.5228452293745032</v>
      </c>
      <c r="D11" s="87">
        <v>2.3974585617878921</v>
      </c>
      <c r="E11" s="87">
        <v>2.4619997724615814</v>
      </c>
      <c r="F11" s="87">
        <v>2.3974585617878921</v>
      </c>
      <c r="G11" s="88">
        <v>2.4449405313529669</v>
      </c>
      <c r="H11" s="289"/>
      <c r="I11" s="289"/>
      <c r="J11" s="317"/>
      <c r="K11" s="317"/>
      <c r="M11" s="67"/>
    </row>
    <row r="12" spans="1:13" s="60" customFormat="1" ht="32.25" customHeight="1">
      <c r="A12" s="85" t="s">
        <v>10</v>
      </c>
      <c r="B12" s="86" t="s">
        <v>113</v>
      </c>
      <c r="C12" s="87">
        <v>5.691327871432331</v>
      </c>
      <c r="D12" s="87">
        <v>5.3480941645787743</v>
      </c>
      <c r="E12" s="87">
        <v>3.5019094250511751</v>
      </c>
      <c r="F12" s="87">
        <v>5.3480941645787743</v>
      </c>
      <c r="G12" s="88">
        <v>4.9723564064102641</v>
      </c>
      <c r="H12" s="289"/>
      <c r="I12" s="289"/>
      <c r="J12" s="317"/>
      <c r="K12" s="317"/>
      <c r="M12" s="67"/>
    </row>
    <row r="13" spans="1:13" ht="32.25" customHeight="1">
      <c r="A13" s="85" t="s">
        <v>12</v>
      </c>
      <c r="B13" s="89" t="s">
        <v>114</v>
      </c>
      <c r="C13" s="87">
        <v>6.8378096793890899</v>
      </c>
      <c r="D13" s="87">
        <v>7.6559199919168845</v>
      </c>
      <c r="E13" s="87">
        <v>7.4165004579076435</v>
      </c>
      <c r="F13" s="87">
        <v>7.6559199919168837</v>
      </c>
      <c r="G13" s="88">
        <v>7.3915375302826245</v>
      </c>
      <c r="H13" s="289"/>
      <c r="I13" s="289"/>
      <c r="J13" s="317"/>
      <c r="K13" s="440"/>
      <c r="M13" s="67"/>
    </row>
    <row r="14" spans="1:13" ht="32.25" customHeight="1">
      <c r="A14" s="85" t="s">
        <v>14</v>
      </c>
      <c r="B14" s="86" t="s">
        <v>115</v>
      </c>
      <c r="C14" s="87">
        <v>2.7468414272096346</v>
      </c>
      <c r="D14" s="87">
        <v>2.6227728012162279</v>
      </c>
      <c r="E14" s="87">
        <v>1.8694068195486901</v>
      </c>
      <c r="F14" s="87">
        <v>2.6227728012162279</v>
      </c>
      <c r="G14" s="88">
        <v>2.4654484622976951</v>
      </c>
      <c r="H14" s="289"/>
      <c r="I14" s="289"/>
      <c r="J14" s="317"/>
      <c r="K14" s="440"/>
      <c r="M14" s="67"/>
    </row>
    <row r="15" spans="1:13" ht="32.25" customHeight="1">
      <c r="A15" s="85" t="s">
        <v>16</v>
      </c>
      <c r="B15" s="86" t="s">
        <v>17</v>
      </c>
      <c r="C15" s="87">
        <v>11.326557447470959</v>
      </c>
      <c r="D15" s="87">
        <v>11.733194621863335</v>
      </c>
      <c r="E15" s="87">
        <v>11.403859214539686</v>
      </c>
      <c r="F15" s="87">
        <v>11.733194621863335</v>
      </c>
      <c r="G15" s="88">
        <v>11.549201476434328</v>
      </c>
      <c r="H15" s="289"/>
      <c r="I15" s="289"/>
      <c r="J15" s="317"/>
      <c r="K15" s="440"/>
      <c r="M15" s="67"/>
    </row>
    <row r="16" spans="1:13" ht="32.25" customHeight="1">
      <c r="A16" s="85" t="s">
        <v>18</v>
      </c>
      <c r="B16" s="86" t="s">
        <v>116</v>
      </c>
      <c r="C16" s="87">
        <v>3.782551799745077</v>
      </c>
      <c r="D16" s="87">
        <v>3.5956817106073924</v>
      </c>
      <c r="E16" s="87">
        <v>3.8749508316904544</v>
      </c>
      <c r="F16" s="87">
        <v>3.5956817106073924</v>
      </c>
      <c r="G16" s="88">
        <v>3.7122165131625793</v>
      </c>
      <c r="H16" s="289"/>
      <c r="I16" s="289"/>
      <c r="J16" s="317"/>
      <c r="K16" s="440"/>
      <c r="M16" s="67"/>
    </row>
    <row r="17" spans="1:13" ht="32.25" customHeight="1">
      <c r="A17" s="90" t="s">
        <v>20</v>
      </c>
      <c r="B17" s="91" t="s">
        <v>117</v>
      </c>
      <c r="C17" s="87">
        <v>6.9167623764521151</v>
      </c>
      <c r="D17" s="87">
        <v>7.4988683971061256</v>
      </c>
      <c r="E17" s="87">
        <v>7.8064022932745756</v>
      </c>
      <c r="F17" s="87">
        <v>7.4988683971061247</v>
      </c>
      <c r="G17" s="88">
        <v>7.4302253659847359</v>
      </c>
      <c r="H17" s="289"/>
      <c r="I17" s="289"/>
      <c r="J17" s="317"/>
      <c r="K17" s="440"/>
      <c r="M17" s="67"/>
    </row>
    <row r="18" spans="1:13" ht="32.25" customHeight="1">
      <c r="A18" s="85" t="s">
        <v>22</v>
      </c>
      <c r="B18" s="92" t="s">
        <v>118</v>
      </c>
      <c r="C18" s="87">
        <v>0.50767272652273376</v>
      </c>
      <c r="D18" s="87">
        <v>0.43556951693271839</v>
      </c>
      <c r="E18" s="87">
        <v>0.357362679536398</v>
      </c>
      <c r="F18" s="87">
        <v>0.43556951693271839</v>
      </c>
      <c r="G18" s="88">
        <v>0.43404360998114211</v>
      </c>
      <c r="H18" s="289"/>
      <c r="I18" s="289"/>
      <c r="J18" s="317"/>
      <c r="K18" s="440"/>
      <c r="M18" s="67"/>
    </row>
    <row r="19" spans="1:13" ht="32.25" customHeight="1">
      <c r="A19" s="85" t="s">
        <v>24</v>
      </c>
      <c r="B19" s="86" t="s">
        <v>119</v>
      </c>
      <c r="C19" s="87">
        <v>0.15272311529151739</v>
      </c>
      <c r="D19" s="87">
        <v>0.14554354354765611</v>
      </c>
      <c r="E19" s="87">
        <v>0.16307538453578632</v>
      </c>
      <c r="F19" s="87">
        <v>0.14554354354765611</v>
      </c>
      <c r="G19" s="88">
        <v>0.15172139673065396</v>
      </c>
      <c r="H19" s="289"/>
      <c r="I19" s="289"/>
      <c r="J19" s="317"/>
      <c r="K19" s="440"/>
      <c r="M19" s="67"/>
    </row>
    <row r="20" spans="1:13" ht="32.25" customHeight="1">
      <c r="A20" s="85" t="s">
        <v>26</v>
      </c>
      <c r="B20" s="93" t="s">
        <v>120</v>
      </c>
      <c r="C20" s="87">
        <v>9.6569836471379358E-2</v>
      </c>
      <c r="D20" s="87">
        <v>9.7731657206156203E-2</v>
      </c>
      <c r="E20" s="87">
        <v>3.6415890709907223E-2</v>
      </c>
      <c r="F20" s="87">
        <v>9.7731657206156203E-2</v>
      </c>
      <c r="G20" s="88">
        <v>8.211226039839975E-2</v>
      </c>
      <c r="H20" s="289"/>
      <c r="I20" s="289"/>
      <c r="J20" s="317"/>
      <c r="K20" s="440"/>
      <c r="M20" s="67"/>
    </row>
    <row r="21" spans="1:13" ht="32.25" customHeight="1">
      <c r="A21" s="95" t="s">
        <v>32</v>
      </c>
      <c r="B21" s="96" t="s">
        <v>121</v>
      </c>
      <c r="C21" s="97">
        <v>0.98021317027105026</v>
      </c>
      <c r="D21" s="97">
        <v>1.2293218323693591</v>
      </c>
      <c r="E21" s="97">
        <v>1.1297873061193524</v>
      </c>
      <c r="F21" s="97">
        <v>1.2293218323693591</v>
      </c>
      <c r="G21" s="98">
        <v>1.1421610352822802</v>
      </c>
      <c r="H21" s="289"/>
      <c r="I21" s="289"/>
      <c r="J21" s="317"/>
      <c r="K21" s="440"/>
      <c r="M21" s="67"/>
    </row>
    <row r="22" spans="1:13" ht="32.25" customHeight="1">
      <c r="A22" s="99"/>
      <c r="B22" s="96" t="s">
        <v>201</v>
      </c>
      <c r="C22" s="97">
        <v>20.662997869626281</v>
      </c>
      <c r="D22" s="97">
        <v>20.810048090943038</v>
      </c>
      <c r="E22" s="97">
        <v>25.173108710333459</v>
      </c>
      <c r="F22" s="97">
        <v>20.810048090943038</v>
      </c>
      <c r="G22" s="120">
        <v>21.864050690461454</v>
      </c>
      <c r="H22" s="289"/>
      <c r="I22" s="289"/>
      <c r="J22" s="317"/>
      <c r="K22" s="440"/>
      <c r="M22" s="67"/>
    </row>
    <row r="23" spans="1:13" s="106" customFormat="1" ht="32.25" customHeight="1">
      <c r="A23" s="101"/>
      <c r="B23" s="102" t="s">
        <v>123</v>
      </c>
      <c r="C23" s="103">
        <v>85.599819572250397</v>
      </c>
      <c r="D23" s="103">
        <v>86.276154822167868</v>
      </c>
      <c r="E23" s="103">
        <v>88.89241435119115</v>
      </c>
      <c r="F23" s="103">
        <v>86.276154822167868</v>
      </c>
      <c r="G23" s="121">
        <v>86.761135891944321</v>
      </c>
      <c r="H23" s="289"/>
      <c r="I23" s="289"/>
      <c r="J23" s="317"/>
      <c r="K23" s="321"/>
      <c r="M23" s="67"/>
    </row>
    <row r="24" spans="1:13" s="60" customFormat="1" ht="32.25" customHeight="1">
      <c r="A24" s="107" t="s">
        <v>63</v>
      </c>
      <c r="B24" s="86" t="s">
        <v>124</v>
      </c>
      <c r="C24" s="108">
        <v>15.215080737646435</v>
      </c>
      <c r="D24" s="108">
        <v>14.444016363554754</v>
      </c>
      <c r="E24" s="108">
        <v>11.320427607025742</v>
      </c>
      <c r="F24" s="108">
        <v>14.444016363554754</v>
      </c>
      <c r="G24" s="98">
        <v>13.855885267945421</v>
      </c>
      <c r="H24" s="289"/>
      <c r="I24" s="289"/>
      <c r="J24" s="317"/>
      <c r="K24" s="317"/>
      <c r="M24" s="67"/>
    </row>
    <row r="25" spans="1:13" ht="32.25" customHeight="1">
      <c r="A25" s="110"/>
      <c r="B25" s="111" t="s">
        <v>125</v>
      </c>
      <c r="C25" s="180">
        <v>100</v>
      </c>
      <c r="D25" s="180">
        <v>100</v>
      </c>
      <c r="E25" s="180">
        <v>100</v>
      </c>
      <c r="F25" s="324">
        <v>100</v>
      </c>
      <c r="G25" s="181">
        <v>100</v>
      </c>
      <c r="H25" s="289"/>
      <c r="I25" s="289"/>
      <c r="J25" s="317"/>
      <c r="K25" s="440"/>
      <c r="M25" s="67"/>
    </row>
    <row r="26" spans="1:13">
      <c r="A26" s="18"/>
      <c r="B26" s="114"/>
      <c r="C26" s="115"/>
      <c r="D26" s="115"/>
      <c r="E26" s="115"/>
      <c r="F26" s="115"/>
      <c r="G26" s="115"/>
    </row>
    <row r="27" spans="1:13" s="2" customFormat="1" ht="12.75" customHeight="1">
      <c r="A27" s="574" t="s">
        <v>53</v>
      </c>
      <c r="B27" s="574"/>
      <c r="C27" s="574"/>
      <c r="D27" s="574"/>
      <c r="E27" s="574"/>
      <c r="F27" s="574"/>
      <c r="G27" s="574"/>
      <c r="H27" s="5"/>
      <c r="I27" s="5"/>
    </row>
    <row r="28" spans="1:13" s="24" customFormat="1" ht="19.5" customHeight="1">
      <c r="A28" s="29" t="s">
        <v>138</v>
      </c>
      <c r="B28" s="30"/>
      <c r="C28" s="30"/>
      <c r="D28" s="30"/>
      <c r="E28" s="30"/>
      <c r="F28" s="30"/>
      <c r="G28" s="23"/>
      <c r="H28" s="23"/>
      <c r="I28" s="23"/>
    </row>
    <row r="29" spans="1:13" s="24" customFormat="1" ht="14.25" customHeight="1">
      <c r="A29" s="29" t="s">
        <v>139</v>
      </c>
      <c r="B29" s="30"/>
      <c r="C29" s="26"/>
      <c r="D29" s="22"/>
      <c r="E29" s="22"/>
      <c r="F29" s="22"/>
      <c r="G29" s="23"/>
      <c r="H29" s="23"/>
      <c r="I29" s="23"/>
    </row>
    <row r="30" spans="1:13" s="24" customFormat="1" ht="21" customHeight="1">
      <c r="A30" s="29" t="s">
        <v>140</v>
      </c>
      <c r="B30" s="30"/>
      <c r="C30" s="26"/>
      <c r="D30" s="22"/>
      <c r="E30" s="22"/>
      <c r="F30" s="22"/>
      <c r="G30" s="23"/>
      <c r="H30" s="23"/>
      <c r="I30" s="23"/>
    </row>
    <row r="31" spans="1:13" s="24" customFormat="1" ht="15.75" customHeight="1">
      <c r="A31" s="29" t="s">
        <v>141</v>
      </c>
      <c r="B31" s="29"/>
      <c r="C31" s="26"/>
      <c r="D31" s="22"/>
      <c r="E31" s="22"/>
      <c r="F31" s="22"/>
      <c r="G31" s="23"/>
      <c r="H31" s="23"/>
      <c r="I31" s="23"/>
    </row>
    <row r="32" spans="1:13" s="24" customFormat="1">
      <c r="A32" s="580" t="s">
        <v>142</v>
      </c>
      <c r="B32" s="580"/>
      <c r="C32" s="26"/>
      <c r="D32" s="22"/>
      <c r="E32" s="22"/>
      <c r="F32" s="22"/>
      <c r="G32" s="23"/>
      <c r="H32" s="23"/>
      <c r="I32" s="23"/>
    </row>
    <row r="33" spans="1:9" s="24" customFormat="1" ht="11.25" customHeight="1">
      <c r="A33" s="116" t="s">
        <v>306</v>
      </c>
      <c r="B33" s="20"/>
      <c r="C33" s="26"/>
      <c r="D33" s="22"/>
      <c r="E33" s="22"/>
      <c r="F33" s="22"/>
      <c r="G33" s="23"/>
      <c r="H33" s="23"/>
      <c r="I33" s="23"/>
    </row>
    <row r="34" spans="1:9" s="24" customFormat="1" ht="12" customHeight="1">
      <c r="A34" s="116" t="s">
        <v>131</v>
      </c>
      <c r="B34" s="20"/>
      <c r="C34" s="26"/>
      <c r="D34" s="22"/>
      <c r="E34" s="22"/>
      <c r="F34" s="22"/>
      <c r="G34" s="23"/>
      <c r="H34" s="23"/>
      <c r="I34" s="23"/>
    </row>
    <row r="35" spans="1:9" s="24" customFormat="1" ht="12" customHeight="1">
      <c r="A35" s="580" t="s">
        <v>132</v>
      </c>
      <c r="B35" s="580"/>
      <c r="C35" s="26"/>
      <c r="D35" s="22"/>
      <c r="E35" s="22"/>
      <c r="F35" s="22"/>
      <c r="G35" s="23"/>
      <c r="H35" s="23"/>
      <c r="I35" s="23"/>
    </row>
    <row r="36" spans="1:9" s="24" customFormat="1" ht="15" customHeight="1">
      <c r="A36" s="540" t="s">
        <v>134</v>
      </c>
      <c r="B36" s="540"/>
      <c r="C36" s="26"/>
      <c r="D36" s="22"/>
      <c r="E36" s="22"/>
      <c r="F36" s="22"/>
      <c r="G36" s="23"/>
      <c r="H36" s="23"/>
      <c r="I36" s="23"/>
    </row>
    <row r="37" spans="1:9">
      <c r="A37" s="23" t="s">
        <v>60</v>
      </c>
      <c r="B37" s="23"/>
    </row>
  </sheetData>
  <mergeCells count="8">
    <mergeCell ref="A32:B32"/>
    <mergeCell ref="A35:B35"/>
    <mergeCell ref="A27:G27"/>
    <mergeCell ref="A1:G1"/>
    <mergeCell ref="A2:G2"/>
    <mergeCell ref="A3:G3"/>
    <mergeCell ref="A4:G4"/>
    <mergeCell ref="A5:A6"/>
  </mergeCells>
  <printOptions horizontalCentered="1"/>
  <pageMargins left="0.39370078740157483" right="0.39370078740157483" top="0.98425196850393704" bottom="0.98425196850393704" header="0.31496062992125984" footer="0.31496062992125984"/>
  <pageSetup scale="6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6" tint="0.79998168889431442"/>
    <pageSetUpPr fitToPage="1"/>
  </sheetPr>
  <dimension ref="A1:X40"/>
  <sheetViews>
    <sheetView zoomScale="80" zoomScaleNormal="80" zoomScaleSheetLayoutView="62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M1"/>
    </sheetView>
  </sheetViews>
  <sheetFormatPr baseColWidth="10" defaultColWidth="11" defaultRowHeight="12.75"/>
  <cols>
    <col min="1" max="1" width="17" style="14" customWidth="1"/>
    <col min="2" max="2" width="46.42578125" style="14" customWidth="1"/>
    <col min="3" max="9" width="13.5703125" style="14" customWidth="1"/>
    <col min="10" max="10" width="15.42578125" style="14" customWidth="1"/>
    <col min="11" max="13" width="13.5703125" style="14" customWidth="1"/>
    <col min="14" max="15" width="11" style="14"/>
    <col min="16" max="16" width="11" style="378"/>
    <col min="17" max="255" width="11" style="14"/>
    <col min="256" max="256" width="17" style="14" customWidth="1"/>
    <col min="257" max="257" width="46.42578125" style="14" customWidth="1"/>
    <col min="258" max="264" width="13.5703125" style="14" customWidth="1"/>
    <col min="265" max="265" width="15.42578125" style="14" customWidth="1"/>
    <col min="266" max="268" width="13.5703125" style="14" customWidth="1"/>
    <col min="269" max="511" width="11" style="14"/>
    <col min="512" max="512" width="17" style="14" customWidth="1"/>
    <col min="513" max="513" width="46.42578125" style="14" customWidth="1"/>
    <col min="514" max="520" width="13.5703125" style="14" customWidth="1"/>
    <col min="521" max="521" width="15.42578125" style="14" customWidth="1"/>
    <col min="522" max="524" width="13.5703125" style="14" customWidth="1"/>
    <col min="525" max="767" width="11" style="14"/>
    <col min="768" max="768" width="17" style="14" customWidth="1"/>
    <col min="769" max="769" width="46.42578125" style="14" customWidth="1"/>
    <col min="770" max="776" width="13.5703125" style="14" customWidth="1"/>
    <col min="777" max="777" width="15.42578125" style="14" customWidth="1"/>
    <col min="778" max="780" width="13.5703125" style="14" customWidth="1"/>
    <col min="781" max="1023" width="11" style="14"/>
    <col min="1024" max="1024" width="17" style="14" customWidth="1"/>
    <col min="1025" max="1025" width="46.42578125" style="14" customWidth="1"/>
    <col min="1026" max="1032" width="13.5703125" style="14" customWidth="1"/>
    <col min="1033" max="1033" width="15.42578125" style="14" customWidth="1"/>
    <col min="1034" max="1036" width="13.5703125" style="14" customWidth="1"/>
    <col min="1037" max="1279" width="11" style="14"/>
    <col min="1280" max="1280" width="17" style="14" customWidth="1"/>
    <col min="1281" max="1281" width="46.42578125" style="14" customWidth="1"/>
    <col min="1282" max="1288" width="13.5703125" style="14" customWidth="1"/>
    <col min="1289" max="1289" width="15.42578125" style="14" customWidth="1"/>
    <col min="1290" max="1292" width="13.5703125" style="14" customWidth="1"/>
    <col min="1293" max="1535" width="11" style="14"/>
    <col min="1536" max="1536" width="17" style="14" customWidth="1"/>
    <col min="1537" max="1537" width="46.42578125" style="14" customWidth="1"/>
    <col min="1538" max="1544" width="13.5703125" style="14" customWidth="1"/>
    <col min="1545" max="1545" width="15.42578125" style="14" customWidth="1"/>
    <col min="1546" max="1548" width="13.5703125" style="14" customWidth="1"/>
    <col min="1549" max="1791" width="11" style="14"/>
    <col min="1792" max="1792" width="17" style="14" customWidth="1"/>
    <col min="1793" max="1793" width="46.42578125" style="14" customWidth="1"/>
    <col min="1794" max="1800" width="13.5703125" style="14" customWidth="1"/>
    <col min="1801" max="1801" width="15.42578125" style="14" customWidth="1"/>
    <col min="1802" max="1804" width="13.5703125" style="14" customWidth="1"/>
    <col min="1805" max="2047" width="11" style="14"/>
    <col min="2048" max="2048" width="17" style="14" customWidth="1"/>
    <col min="2049" max="2049" width="46.42578125" style="14" customWidth="1"/>
    <col min="2050" max="2056" width="13.5703125" style="14" customWidth="1"/>
    <col min="2057" max="2057" width="15.42578125" style="14" customWidth="1"/>
    <col min="2058" max="2060" width="13.5703125" style="14" customWidth="1"/>
    <col min="2061" max="2303" width="11" style="14"/>
    <col min="2304" max="2304" width="17" style="14" customWidth="1"/>
    <col min="2305" max="2305" width="46.42578125" style="14" customWidth="1"/>
    <col min="2306" max="2312" width="13.5703125" style="14" customWidth="1"/>
    <col min="2313" max="2313" width="15.42578125" style="14" customWidth="1"/>
    <col min="2314" max="2316" width="13.5703125" style="14" customWidth="1"/>
    <col min="2317" max="2559" width="11" style="14"/>
    <col min="2560" max="2560" width="17" style="14" customWidth="1"/>
    <col min="2561" max="2561" width="46.42578125" style="14" customWidth="1"/>
    <col min="2562" max="2568" width="13.5703125" style="14" customWidth="1"/>
    <col min="2569" max="2569" width="15.42578125" style="14" customWidth="1"/>
    <col min="2570" max="2572" width="13.5703125" style="14" customWidth="1"/>
    <col min="2573" max="2815" width="11" style="14"/>
    <col min="2816" max="2816" width="17" style="14" customWidth="1"/>
    <col min="2817" max="2817" width="46.42578125" style="14" customWidth="1"/>
    <col min="2818" max="2824" width="13.5703125" style="14" customWidth="1"/>
    <col min="2825" max="2825" width="15.42578125" style="14" customWidth="1"/>
    <col min="2826" max="2828" width="13.5703125" style="14" customWidth="1"/>
    <col min="2829" max="3071" width="11" style="14"/>
    <col min="3072" max="3072" width="17" style="14" customWidth="1"/>
    <col min="3073" max="3073" width="46.42578125" style="14" customWidth="1"/>
    <col min="3074" max="3080" width="13.5703125" style="14" customWidth="1"/>
    <col min="3081" max="3081" width="15.42578125" style="14" customWidth="1"/>
    <col min="3082" max="3084" width="13.5703125" style="14" customWidth="1"/>
    <col min="3085" max="3327" width="11" style="14"/>
    <col min="3328" max="3328" width="17" style="14" customWidth="1"/>
    <col min="3329" max="3329" width="46.42578125" style="14" customWidth="1"/>
    <col min="3330" max="3336" width="13.5703125" style="14" customWidth="1"/>
    <col min="3337" max="3337" width="15.42578125" style="14" customWidth="1"/>
    <col min="3338" max="3340" width="13.5703125" style="14" customWidth="1"/>
    <col min="3341" max="3583" width="11" style="14"/>
    <col min="3584" max="3584" width="17" style="14" customWidth="1"/>
    <col min="3585" max="3585" width="46.42578125" style="14" customWidth="1"/>
    <col min="3586" max="3592" width="13.5703125" style="14" customWidth="1"/>
    <col min="3593" max="3593" width="15.42578125" style="14" customWidth="1"/>
    <col min="3594" max="3596" width="13.5703125" style="14" customWidth="1"/>
    <col min="3597" max="3839" width="11" style="14"/>
    <col min="3840" max="3840" width="17" style="14" customWidth="1"/>
    <col min="3841" max="3841" width="46.42578125" style="14" customWidth="1"/>
    <col min="3842" max="3848" width="13.5703125" style="14" customWidth="1"/>
    <col min="3849" max="3849" width="15.42578125" style="14" customWidth="1"/>
    <col min="3850" max="3852" width="13.5703125" style="14" customWidth="1"/>
    <col min="3853" max="4095" width="11" style="14"/>
    <col min="4096" max="4096" width="17" style="14" customWidth="1"/>
    <col min="4097" max="4097" width="46.42578125" style="14" customWidth="1"/>
    <col min="4098" max="4104" width="13.5703125" style="14" customWidth="1"/>
    <col min="4105" max="4105" width="15.42578125" style="14" customWidth="1"/>
    <col min="4106" max="4108" width="13.5703125" style="14" customWidth="1"/>
    <col min="4109" max="4351" width="11" style="14"/>
    <col min="4352" max="4352" width="17" style="14" customWidth="1"/>
    <col min="4353" max="4353" width="46.42578125" style="14" customWidth="1"/>
    <col min="4354" max="4360" width="13.5703125" style="14" customWidth="1"/>
    <col min="4361" max="4361" width="15.42578125" style="14" customWidth="1"/>
    <col min="4362" max="4364" width="13.5703125" style="14" customWidth="1"/>
    <col min="4365" max="4607" width="11" style="14"/>
    <col min="4608" max="4608" width="17" style="14" customWidth="1"/>
    <col min="4609" max="4609" width="46.42578125" style="14" customWidth="1"/>
    <col min="4610" max="4616" width="13.5703125" style="14" customWidth="1"/>
    <col min="4617" max="4617" width="15.42578125" style="14" customWidth="1"/>
    <col min="4618" max="4620" width="13.5703125" style="14" customWidth="1"/>
    <col min="4621" max="4863" width="11" style="14"/>
    <col min="4864" max="4864" width="17" style="14" customWidth="1"/>
    <col min="4865" max="4865" width="46.42578125" style="14" customWidth="1"/>
    <col min="4866" max="4872" width="13.5703125" style="14" customWidth="1"/>
    <col min="4873" max="4873" width="15.42578125" style="14" customWidth="1"/>
    <col min="4874" max="4876" width="13.5703125" style="14" customWidth="1"/>
    <col min="4877" max="5119" width="11" style="14"/>
    <col min="5120" max="5120" width="17" style="14" customWidth="1"/>
    <col min="5121" max="5121" width="46.42578125" style="14" customWidth="1"/>
    <col min="5122" max="5128" width="13.5703125" style="14" customWidth="1"/>
    <col min="5129" max="5129" width="15.42578125" style="14" customWidth="1"/>
    <col min="5130" max="5132" width="13.5703125" style="14" customWidth="1"/>
    <col min="5133" max="5375" width="11" style="14"/>
    <col min="5376" max="5376" width="17" style="14" customWidth="1"/>
    <col min="5377" max="5377" width="46.42578125" style="14" customWidth="1"/>
    <col min="5378" max="5384" width="13.5703125" style="14" customWidth="1"/>
    <col min="5385" max="5385" width="15.42578125" style="14" customWidth="1"/>
    <col min="5386" max="5388" width="13.5703125" style="14" customWidth="1"/>
    <col min="5389" max="5631" width="11" style="14"/>
    <col min="5632" max="5632" width="17" style="14" customWidth="1"/>
    <col min="5633" max="5633" width="46.42578125" style="14" customWidth="1"/>
    <col min="5634" max="5640" width="13.5703125" style="14" customWidth="1"/>
    <col min="5641" max="5641" width="15.42578125" style="14" customWidth="1"/>
    <col min="5642" max="5644" width="13.5703125" style="14" customWidth="1"/>
    <col min="5645" max="5887" width="11" style="14"/>
    <col min="5888" max="5888" width="17" style="14" customWidth="1"/>
    <col min="5889" max="5889" width="46.42578125" style="14" customWidth="1"/>
    <col min="5890" max="5896" width="13.5703125" style="14" customWidth="1"/>
    <col min="5897" max="5897" width="15.42578125" style="14" customWidth="1"/>
    <col min="5898" max="5900" width="13.5703125" style="14" customWidth="1"/>
    <col min="5901" max="6143" width="11" style="14"/>
    <col min="6144" max="6144" width="17" style="14" customWidth="1"/>
    <col min="6145" max="6145" width="46.42578125" style="14" customWidth="1"/>
    <col min="6146" max="6152" width="13.5703125" style="14" customWidth="1"/>
    <col min="6153" max="6153" width="15.42578125" style="14" customWidth="1"/>
    <col min="6154" max="6156" width="13.5703125" style="14" customWidth="1"/>
    <col min="6157" max="6399" width="11" style="14"/>
    <col min="6400" max="6400" width="17" style="14" customWidth="1"/>
    <col min="6401" max="6401" width="46.42578125" style="14" customWidth="1"/>
    <col min="6402" max="6408" width="13.5703125" style="14" customWidth="1"/>
    <col min="6409" max="6409" width="15.42578125" style="14" customWidth="1"/>
    <col min="6410" max="6412" width="13.5703125" style="14" customWidth="1"/>
    <col min="6413" max="6655" width="11" style="14"/>
    <col min="6656" max="6656" width="17" style="14" customWidth="1"/>
    <col min="6657" max="6657" width="46.42578125" style="14" customWidth="1"/>
    <col min="6658" max="6664" width="13.5703125" style="14" customWidth="1"/>
    <col min="6665" max="6665" width="15.42578125" style="14" customWidth="1"/>
    <col min="6666" max="6668" width="13.5703125" style="14" customWidth="1"/>
    <col min="6669" max="6911" width="11" style="14"/>
    <col min="6912" max="6912" width="17" style="14" customWidth="1"/>
    <col min="6913" max="6913" width="46.42578125" style="14" customWidth="1"/>
    <col min="6914" max="6920" width="13.5703125" style="14" customWidth="1"/>
    <col min="6921" max="6921" width="15.42578125" style="14" customWidth="1"/>
    <col min="6922" max="6924" width="13.5703125" style="14" customWidth="1"/>
    <col min="6925" max="7167" width="11" style="14"/>
    <col min="7168" max="7168" width="17" style="14" customWidth="1"/>
    <col min="7169" max="7169" width="46.42578125" style="14" customWidth="1"/>
    <col min="7170" max="7176" width="13.5703125" style="14" customWidth="1"/>
    <col min="7177" max="7177" width="15.42578125" style="14" customWidth="1"/>
    <col min="7178" max="7180" width="13.5703125" style="14" customWidth="1"/>
    <col min="7181" max="7423" width="11" style="14"/>
    <col min="7424" max="7424" width="17" style="14" customWidth="1"/>
    <col min="7425" max="7425" width="46.42578125" style="14" customWidth="1"/>
    <col min="7426" max="7432" width="13.5703125" style="14" customWidth="1"/>
    <col min="7433" max="7433" width="15.42578125" style="14" customWidth="1"/>
    <col min="7434" max="7436" width="13.5703125" style="14" customWidth="1"/>
    <col min="7437" max="7679" width="11" style="14"/>
    <col min="7680" max="7680" width="17" style="14" customWidth="1"/>
    <col min="7681" max="7681" width="46.42578125" style="14" customWidth="1"/>
    <col min="7682" max="7688" width="13.5703125" style="14" customWidth="1"/>
    <col min="7689" max="7689" width="15.42578125" style="14" customWidth="1"/>
    <col min="7690" max="7692" width="13.5703125" style="14" customWidth="1"/>
    <col min="7693" max="7935" width="11" style="14"/>
    <col min="7936" max="7936" width="17" style="14" customWidth="1"/>
    <col min="7937" max="7937" width="46.42578125" style="14" customWidth="1"/>
    <col min="7938" max="7944" width="13.5703125" style="14" customWidth="1"/>
    <col min="7945" max="7945" width="15.42578125" style="14" customWidth="1"/>
    <col min="7946" max="7948" width="13.5703125" style="14" customWidth="1"/>
    <col min="7949" max="8191" width="11" style="14"/>
    <col min="8192" max="8192" width="17" style="14" customWidth="1"/>
    <col min="8193" max="8193" width="46.42578125" style="14" customWidth="1"/>
    <col min="8194" max="8200" width="13.5703125" style="14" customWidth="1"/>
    <col min="8201" max="8201" width="15.42578125" style="14" customWidth="1"/>
    <col min="8202" max="8204" width="13.5703125" style="14" customWidth="1"/>
    <col min="8205" max="8447" width="11" style="14"/>
    <col min="8448" max="8448" width="17" style="14" customWidth="1"/>
    <col min="8449" max="8449" width="46.42578125" style="14" customWidth="1"/>
    <col min="8450" max="8456" width="13.5703125" style="14" customWidth="1"/>
    <col min="8457" max="8457" width="15.42578125" style="14" customWidth="1"/>
    <col min="8458" max="8460" width="13.5703125" style="14" customWidth="1"/>
    <col min="8461" max="8703" width="11" style="14"/>
    <col min="8704" max="8704" width="17" style="14" customWidth="1"/>
    <col min="8705" max="8705" width="46.42578125" style="14" customWidth="1"/>
    <col min="8706" max="8712" width="13.5703125" style="14" customWidth="1"/>
    <col min="8713" max="8713" width="15.42578125" style="14" customWidth="1"/>
    <col min="8714" max="8716" width="13.5703125" style="14" customWidth="1"/>
    <col min="8717" max="8959" width="11" style="14"/>
    <col min="8960" max="8960" width="17" style="14" customWidth="1"/>
    <col min="8961" max="8961" width="46.42578125" style="14" customWidth="1"/>
    <col min="8962" max="8968" width="13.5703125" style="14" customWidth="1"/>
    <col min="8969" max="8969" width="15.42578125" style="14" customWidth="1"/>
    <col min="8970" max="8972" width="13.5703125" style="14" customWidth="1"/>
    <col min="8973" max="9215" width="11" style="14"/>
    <col min="9216" max="9216" width="17" style="14" customWidth="1"/>
    <col min="9217" max="9217" width="46.42578125" style="14" customWidth="1"/>
    <col min="9218" max="9224" width="13.5703125" style="14" customWidth="1"/>
    <col min="9225" max="9225" width="15.42578125" style="14" customWidth="1"/>
    <col min="9226" max="9228" width="13.5703125" style="14" customWidth="1"/>
    <col min="9229" max="9471" width="11" style="14"/>
    <col min="9472" max="9472" width="17" style="14" customWidth="1"/>
    <col min="9473" max="9473" width="46.42578125" style="14" customWidth="1"/>
    <col min="9474" max="9480" width="13.5703125" style="14" customWidth="1"/>
    <col min="9481" max="9481" width="15.42578125" style="14" customWidth="1"/>
    <col min="9482" max="9484" width="13.5703125" style="14" customWidth="1"/>
    <col min="9485" max="9727" width="11" style="14"/>
    <col min="9728" max="9728" width="17" style="14" customWidth="1"/>
    <col min="9729" max="9729" width="46.42578125" style="14" customWidth="1"/>
    <col min="9730" max="9736" width="13.5703125" style="14" customWidth="1"/>
    <col min="9737" max="9737" width="15.42578125" style="14" customWidth="1"/>
    <col min="9738" max="9740" width="13.5703125" style="14" customWidth="1"/>
    <col min="9741" max="9983" width="11" style="14"/>
    <col min="9984" max="9984" width="17" style="14" customWidth="1"/>
    <col min="9985" max="9985" width="46.42578125" style="14" customWidth="1"/>
    <col min="9986" max="9992" width="13.5703125" style="14" customWidth="1"/>
    <col min="9993" max="9993" width="15.42578125" style="14" customWidth="1"/>
    <col min="9994" max="9996" width="13.5703125" style="14" customWidth="1"/>
    <col min="9997" max="10239" width="11" style="14"/>
    <col min="10240" max="10240" width="17" style="14" customWidth="1"/>
    <col min="10241" max="10241" width="46.42578125" style="14" customWidth="1"/>
    <col min="10242" max="10248" width="13.5703125" style="14" customWidth="1"/>
    <col min="10249" max="10249" width="15.42578125" style="14" customWidth="1"/>
    <col min="10250" max="10252" width="13.5703125" style="14" customWidth="1"/>
    <col min="10253" max="10495" width="11" style="14"/>
    <col min="10496" max="10496" width="17" style="14" customWidth="1"/>
    <col min="10497" max="10497" width="46.42578125" style="14" customWidth="1"/>
    <col min="10498" max="10504" width="13.5703125" style="14" customWidth="1"/>
    <col min="10505" max="10505" width="15.42578125" style="14" customWidth="1"/>
    <col min="10506" max="10508" width="13.5703125" style="14" customWidth="1"/>
    <col min="10509" max="10751" width="11" style="14"/>
    <col min="10752" max="10752" width="17" style="14" customWidth="1"/>
    <col min="10753" max="10753" width="46.42578125" style="14" customWidth="1"/>
    <col min="10754" max="10760" width="13.5703125" style="14" customWidth="1"/>
    <col min="10761" max="10761" width="15.42578125" style="14" customWidth="1"/>
    <col min="10762" max="10764" width="13.5703125" style="14" customWidth="1"/>
    <col min="10765" max="11007" width="11" style="14"/>
    <col min="11008" max="11008" width="17" style="14" customWidth="1"/>
    <col min="11009" max="11009" width="46.42578125" style="14" customWidth="1"/>
    <col min="11010" max="11016" width="13.5703125" style="14" customWidth="1"/>
    <col min="11017" max="11017" width="15.42578125" style="14" customWidth="1"/>
    <col min="11018" max="11020" width="13.5703125" style="14" customWidth="1"/>
    <col min="11021" max="11263" width="11" style="14"/>
    <col min="11264" max="11264" width="17" style="14" customWidth="1"/>
    <col min="11265" max="11265" width="46.42578125" style="14" customWidth="1"/>
    <col min="11266" max="11272" width="13.5703125" style="14" customWidth="1"/>
    <col min="11273" max="11273" width="15.42578125" style="14" customWidth="1"/>
    <col min="11274" max="11276" width="13.5703125" style="14" customWidth="1"/>
    <col min="11277" max="11519" width="11" style="14"/>
    <col min="11520" max="11520" width="17" style="14" customWidth="1"/>
    <col min="11521" max="11521" width="46.42578125" style="14" customWidth="1"/>
    <col min="11522" max="11528" width="13.5703125" style="14" customWidth="1"/>
    <col min="11529" max="11529" width="15.42578125" style="14" customWidth="1"/>
    <col min="11530" max="11532" width="13.5703125" style="14" customWidth="1"/>
    <col min="11533" max="11775" width="11" style="14"/>
    <col min="11776" max="11776" width="17" style="14" customWidth="1"/>
    <col min="11777" max="11777" width="46.42578125" style="14" customWidth="1"/>
    <col min="11778" max="11784" width="13.5703125" style="14" customWidth="1"/>
    <col min="11785" max="11785" width="15.42578125" style="14" customWidth="1"/>
    <col min="11786" max="11788" width="13.5703125" style="14" customWidth="1"/>
    <col min="11789" max="12031" width="11" style="14"/>
    <col min="12032" max="12032" width="17" style="14" customWidth="1"/>
    <col min="12033" max="12033" width="46.42578125" style="14" customWidth="1"/>
    <col min="12034" max="12040" width="13.5703125" style="14" customWidth="1"/>
    <col min="12041" max="12041" width="15.42578125" style="14" customWidth="1"/>
    <col min="12042" max="12044" width="13.5703125" style="14" customWidth="1"/>
    <col min="12045" max="12287" width="11" style="14"/>
    <col min="12288" max="12288" width="17" style="14" customWidth="1"/>
    <col min="12289" max="12289" width="46.42578125" style="14" customWidth="1"/>
    <col min="12290" max="12296" width="13.5703125" style="14" customWidth="1"/>
    <col min="12297" max="12297" width="15.42578125" style="14" customWidth="1"/>
    <col min="12298" max="12300" width="13.5703125" style="14" customWidth="1"/>
    <col min="12301" max="12543" width="11" style="14"/>
    <col min="12544" max="12544" width="17" style="14" customWidth="1"/>
    <col min="12545" max="12545" width="46.42578125" style="14" customWidth="1"/>
    <col min="12546" max="12552" width="13.5703125" style="14" customWidth="1"/>
    <col min="12553" max="12553" width="15.42578125" style="14" customWidth="1"/>
    <col min="12554" max="12556" width="13.5703125" style="14" customWidth="1"/>
    <col min="12557" max="12799" width="11" style="14"/>
    <col min="12800" max="12800" width="17" style="14" customWidth="1"/>
    <col min="12801" max="12801" width="46.42578125" style="14" customWidth="1"/>
    <col min="12802" max="12808" width="13.5703125" style="14" customWidth="1"/>
    <col min="12809" max="12809" width="15.42578125" style="14" customWidth="1"/>
    <col min="12810" max="12812" width="13.5703125" style="14" customWidth="1"/>
    <col min="12813" max="13055" width="11" style="14"/>
    <col min="13056" max="13056" width="17" style="14" customWidth="1"/>
    <col min="13057" max="13057" width="46.42578125" style="14" customWidth="1"/>
    <col min="13058" max="13064" width="13.5703125" style="14" customWidth="1"/>
    <col min="13065" max="13065" width="15.42578125" style="14" customWidth="1"/>
    <col min="13066" max="13068" width="13.5703125" style="14" customWidth="1"/>
    <col min="13069" max="13311" width="11" style="14"/>
    <col min="13312" max="13312" width="17" style="14" customWidth="1"/>
    <col min="13313" max="13313" width="46.42578125" style="14" customWidth="1"/>
    <col min="13314" max="13320" width="13.5703125" style="14" customWidth="1"/>
    <col min="13321" max="13321" width="15.42578125" style="14" customWidth="1"/>
    <col min="13322" max="13324" width="13.5703125" style="14" customWidth="1"/>
    <col min="13325" max="13567" width="11" style="14"/>
    <col min="13568" max="13568" width="17" style="14" customWidth="1"/>
    <col min="13569" max="13569" width="46.42578125" style="14" customWidth="1"/>
    <col min="13570" max="13576" width="13.5703125" style="14" customWidth="1"/>
    <col min="13577" max="13577" width="15.42578125" style="14" customWidth="1"/>
    <col min="13578" max="13580" width="13.5703125" style="14" customWidth="1"/>
    <col min="13581" max="13823" width="11" style="14"/>
    <col min="13824" max="13824" width="17" style="14" customWidth="1"/>
    <col min="13825" max="13825" width="46.42578125" style="14" customWidth="1"/>
    <col min="13826" max="13832" width="13.5703125" style="14" customWidth="1"/>
    <col min="13833" max="13833" width="15.42578125" style="14" customWidth="1"/>
    <col min="13834" max="13836" width="13.5703125" style="14" customWidth="1"/>
    <col min="13837" max="14079" width="11" style="14"/>
    <col min="14080" max="14080" width="17" style="14" customWidth="1"/>
    <col min="14081" max="14081" width="46.42578125" style="14" customWidth="1"/>
    <col min="14082" max="14088" width="13.5703125" style="14" customWidth="1"/>
    <col min="14089" max="14089" width="15.42578125" style="14" customWidth="1"/>
    <col min="14090" max="14092" width="13.5703125" style="14" customWidth="1"/>
    <col min="14093" max="14335" width="11" style="14"/>
    <col min="14336" max="14336" width="17" style="14" customWidth="1"/>
    <col min="14337" max="14337" width="46.42578125" style="14" customWidth="1"/>
    <col min="14338" max="14344" width="13.5703125" style="14" customWidth="1"/>
    <col min="14345" max="14345" width="15.42578125" style="14" customWidth="1"/>
    <col min="14346" max="14348" width="13.5703125" style="14" customWidth="1"/>
    <col min="14349" max="14591" width="11" style="14"/>
    <col min="14592" max="14592" width="17" style="14" customWidth="1"/>
    <col min="14593" max="14593" width="46.42578125" style="14" customWidth="1"/>
    <col min="14594" max="14600" width="13.5703125" style="14" customWidth="1"/>
    <col min="14601" max="14601" width="15.42578125" style="14" customWidth="1"/>
    <col min="14602" max="14604" width="13.5703125" style="14" customWidth="1"/>
    <col min="14605" max="14847" width="11" style="14"/>
    <col min="14848" max="14848" width="17" style="14" customWidth="1"/>
    <col min="14849" max="14849" width="46.42578125" style="14" customWidth="1"/>
    <col min="14850" max="14856" width="13.5703125" style="14" customWidth="1"/>
    <col min="14857" max="14857" width="15.42578125" style="14" customWidth="1"/>
    <col min="14858" max="14860" width="13.5703125" style="14" customWidth="1"/>
    <col min="14861" max="15103" width="11" style="14"/>
    <col min="15104" max="15104" width="17" style="14" customWidth="1"/>
    <col min="15105" max="15105" width="46.42578125" style="14" customWidth="1"/>
    <col min="15106" max="15112" width="13.5703125" style="14" customWidth="1"/>
    <col min="15113" max="15113" width="15.42578125" style="14" customWidth="1"/>
    <col min="15114" max="15116" width="13.5703125" style="14" customWidth="1"/>
    <col min="15117" max="15359" width="11" style="14"/>
    <col min="15360" max="15360" width="17" style="14" customWidth="1"/>
    <col min="15361" max="15361" width="46.42578125" style="14" customWidth="1"/>
    <col min="15362" max="15368" width="13.5703125" style="14" customWidth="1"/>
    <col min="15369" max="15369" width="15.42578125" style="14" customWidth="1"/>
    <col min="15370" max="15372" width="13.5703125" style="14" customWidth="1"/>
    <col min="15373" max="15615" width="11" style="14"/>
    <col min="15616" max="15616" width="17" style="14" customWidth="1"/>
    <col min="15617" max="15617" width="46.42578125" style="14" customWidth="1"/>
    <col min="15618" max="15624" width="13.5703125" style="14" customWidth="1"/>
    <col min="15625" max="15625" width="15.42578125" style="14" customWidth="1"/>
    <col min="15626" max="15628" width="13.5703125" style="14" customWidth="1"/>
    <col min="15629" max="15871" width="11" style="14"/>
    <col min="15872" max="15872" width="17" style="14" customWidth="1"/>
    <col min="15873" max="15873" width="46.42578125" style="14" customWidth="1"/>
    <col min="15874" max="15880" width="13.5703125" style="14" customWidth="1"/>
    <col min="15881" max="15881" width="15.42578125" style="14" customWidth="1"/>
    <col min="15882" max="15884" width="13.5703125" style="14" customWidth="1"/>
    <col min="15885" max="16127" width="11" style="14"/>
    <col min="16128" max="16128" width="17" style="14" customWidth="1"/>
    <col min="16129" max="16129" width="46.42578125" style="14" customWidth="1"/>
    <col min="16130" max="16136" width="13.5703125" style="14" customWidth="1"/>
    <col min="16137" max="16137" width="15.42578125" style="14" customWidth="1"/>
    <col min="16138" max="16140" width="13.5703125" style="14" customWidth="1"/>
    <col min="16141" max="16384" width="11" style="14"/>
  </cols>
  <sheetData>
    <row r="1" spans="1:24">
      <c r="A1" s="553" t="s">
        <v>35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</row>
    <row r="2" spans="1:24">
      <c r="A2" s="554" t="s">
        <v>36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</row>
    <row r="3" spans="1:24" s="60" customFormat="1" ht="19.5" customHeight="1">
      <c r="A3" s="553" t="s">
        <v>37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P3" s="379"/>
    </row>
    <row r="4" spans="1:24" s="267" customFormat="1" ht="42.75" customHeight="1">
      <c r="A4" s="585" t="s">
        <v>312</v>
      </c>
      <c r="B4" s="585"/>
      <c r="C4" s="585"/>
      <c r="D4" s="585"/>
      <c r="E4" s="585"/>
      <c r="F4" s="585"/>
      <c r="G4" s="585"/>
      <c r="H4" s="585"/>
      <c r="I4" s="585"/>
      <c r="J4" s="585"/>
      <c r="K4" s="585"/>
      <c r="L4" s="585"/>
      <c r="M4" s="585"/>
      <c r="P4" s="380"/>
    </row>
    <row r="5" spans="1:24" s="267" customFormat="1" ht="37.5" customHeight="1">
      <c r="A5" s="555" t="s">
        <v>106</v>
      </c>
      <c r="B5" s="83" t="s">
        <v>107</v>
      </c>
      <c r="C5" s="146" t="s">
        <v>158</v>
      </c>
      <c r="D5" s="146"/>
      <c r="E5" s="146"/>
      <c r="F5" s="146"/>
      <c r="G5" s="146"/>
      <c r="H5" s="146"/>
      <c r="I5" s="146"/>
      <c r="J5" s="146"/>
      <c r="K5" s="146"/>
      <c r="L5" s="147"/>
      <c r="M5" s="147"/>
      <c r="P5" s="380"/>
    </row>
    <row r="6" spans="1:24" s="267" customFormat="1" ht="37.5" customHeight="1">
      <c r="A6" s="556"/>
      <c r="B6" s="265"/>
      <c r="C6" s="137" t="s">
        <v>159</v>
      </c>
      <c r="D6" s="137" t="s">
        <v>40</v>
      </c>
      <c r="E6" s="137" t="s">
        <v>41</v>
      </c>
      <c r="F6" s="137" t="s">
        <v>42</v>
      </c>
      <c r="G6" s="137" t="s">
        <v>43</v>
      </c>
      <c r="H6" s="137" t="s">
        <v>44</v>
      </c>
      <c r="I6" s="137" t="s">
        <v>45</v>
      </c>
      <c r="J6" s="137" t="s">
        <v>46</v>
      </c>
      <c r="K6" s="137" t="s">
        <v>47</v>
      </c>
      <c r="L6" s="137" t="s">
        <v>48</v>
      </c>
      <c r="M6" s="266" t="s">
        <v>49</v>
      </c>
      <c r="P6" s="380"/>
    </row>
    <row r="7" spans="1:24" ht="32.25" customHeight="1">
      <c r="A7" s="85" t="s">
        <v>0</v>
      </c>
      <c r="B7" s="86" t="s">
        <v>111</v>
      </c>
      <c r="C7" s="63">
        <v>100.00000000000003</v>
      </c>
      <c r="D7" s="87">
        <v>9.3063937295194652</v>
      </c>
      <c r="E7" s="87">
        <v>13.070791656701477</v>
      </c>
      <c r="F7" s="87">
        <v>1.1684882040717037</v>
      </c>
      <c r="G7" s="87">
        <v>22.618132001566138</v>
      </c>
      <c r="H7" s="87">
        <v>4.057986220505386</v>
      </c>
      <c r="I7" s="87">
        <v>5.1890274080519916</v>
      </c>
      <c r="J7" s="87">
        <v>9.3577398449543026</v>
      </c>
      <c r="K7" s="87">
        <v>9.4685941160465852</v>
      </c>
      <c r="L7" s="87">
        <v>13.486238992141136</v>
      </c>
      <c r="M7" s="88">
        <v>12.276607826441827</v>
      </c>
      <c r="N7" s="300"/>
      <c r="O7" s="300"/>
      <c r="P7" s="300"/>
      <c r="Q7" s="300"/>
      <c r="R7" s="300"/>
      <c r="S7" s="300"/>
      <c r="T7" s="300"/>
      <c r="U7" s="300"/>
      <c r="V7" s="300"/>
      <c r="W7" s="300"/>
      <c r="X7" s="300"/>
    </row>
    <row r="8" spans="1:24" ht="32.25" customHeight="1">
      <c r="A8" s="85" t="s">
        <v>2</v>
      </c>
      <c r="B8" s="86" t="s">
        <v>3</v>
      </c>
      <c r="C8" s="63">
        <v>100</v>
      </c>
      <c r="D8" s="87">
        <v>5.1836546009655461E-2</v>
      </c>
      <c r="E8" s="87">
        <v>16.520459264236518</v>
      </c>
      <c r="F8" s="87">
        <v>0.24590153827284603</v>
      </c>
      <c r="G8" s="87">
        <v>4.7886715457262907</v>
      </c>
      <c r="H8" s="87">
        <v>0.98203571528959999</v>
      </c>
      <c r="I8" s="87">
        <v>24.50520595580748</v>
      </c>
      <c r="J8" s="87">
        <v>0.84660743717509224</v>
      </c>
      <c r="K8" s="87">
        <v>9.4287113768889572</v>
      </c>
      <c r="L8" s="87">
        <v>39.353119529180411</v>
      </c>
      <c r="M8" s="88">
        <v>3.2774510914131505</v>
      </c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</row>
    <row r="9" spans="1:24" ht="32.25" customHeight="1">
      <c r="A9" s="85" t="s">
        <v>4</v>
      </c>
      <c r="B9" s="86" t="s">
        <v>112</v>
      </c>
      <c r="C9" s="63">
        <v>100.00000000000001</v>
      </c>
      <c r="D9" s="87">
        <v>0.32025324516681897</v>
      </c>
      <c r="E9" s="87">
        <v>3.6557482529028276</v>
      </c>
      <c r="F9" s="87">
        <v>28.04495790636652</v>
      </c>
      <c r="G9" s="87">
        <v>4.1171777986513307</v>
      </c>
      <c r="H9" s="87">
        <v>8.550133079229591E-2</v>
      </c>
      <c r="I9" s="87">
        <v>0.58573688879688257</v>
      </c>
      <c r="J9" s="87">
        <v>1.3318050344788881</v>
      </c>
      <c r="K9" s="87">
        <v>50.824931842453083</v>
      </c>
      <c r="L9" s="87">
        <v>9.5477957931424928</v>
      </c>
      <c r="M9" s="88">
        <v>1.4860919072488561</v>
      </c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</row>
    <row r="10" spans="1:24" ht="32.25" customHeight="1">
      <c r="A10" s="85" t="s">
        <v>6</v>
      </c>
      <c r="B10" s="86" t="s">
        <v>7</v>
      </c>
      <c r="C10" s="63">
        <v>100.00000000000001</v>
      </c>
      <c r="D10" s="87">
        <v>2.053874562590377E-2</v>
      </c>
      <c r="E10" s="87">
        <v>7.700736122781489</v>
      </c>
      <c r="F10" s="87">
        <v>2.0179331145113411</v>
      </c>
      <c r="G10" s="87">
        <v>5.8075832270876946</v>
      </c>
      <c r="H10" s="87">
        <v>0</v>
      </c>
      <c r="I10" s="87">
        <v>0.92939214416698812</v>
      </c>
      <c r="J10" s="87">
        <v>0.30457065354807711</v>
      </c>
      <c r="K10" s="87">
        <v>68.776084981965212</v>
      </c>
      <c r="L10" s="87">
        <v>10.029636893467513</v>
      </c>
      <c r="M10" s="88">
        <v>4.4135241168457862</v>
      </c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</row>
    <row r="11" spans="1:24" ht="32.25" customHeight="1">
      <c r="A11" s="85" t="s">
        <v>8</v>
      </c>
      <c r="B11" s="86" t="s">
        <v>9</v>
      </c>
      <c r="C11" s="63">
        <v>100</v>
      </c>
      <c r="D11" s="87">
        <v>15.220310736919521</v>
      </c>
      <c r="E11" s="87">
        <v>5.40273351632983</v>
      </c>
      <c r="F11" s="87">
        <v>10.595573797784891</v>
      </c>
      <c r="G11" s="87">
        <v>27.078358988537659</v>
      </c>
      <c r="H11" s="87">
        <v>9.5607241294597162E-2</v>
      </c>
      <c r="I11" s="87">
        <v>0.89740898807188474</v>
      </c>
      <c r="J11" s="87">
        <v>0.67764161523729216</v>
      </c>
      <c r="K11" s="87">
        <v>30.676924949005759</v>
      </c>
      <c r="L11" s="87">
        <v>8.0732210911408764</v>
      </c>
      <c r="M11" s="88">
        <v>1.2822190756776883</v>
      </c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</row>
    <row r="12" spans="1:24" ht="32.25" customHeight="1">
      <c r="A12" s="85" t="s">
        <v>10</v>
      </c>
      <c r="B12" s="86" t="s">
        <v>113</v>
      </c>
      <c r="C12" s="63">
        <v>100.00000000000001</v>
      </c>
      <c r="D12" s="87">
        <v>0.12830605741999665</v>
      </c>
      <c r="E12" s="87">
        <v>1.1238123126532999</v>
      </c>
      <c r="F12" s="87">
        <v>44.130164847562327</v>
      </c>
      <c r="G12" s="87">
        <v>2.6755434752335794</v>
      </c>
      <c r="H12" s="87">
        <v>3.5926628187663213E-2</v>
      </c>
      <c r="I12" s="87">
        <v>0.28433303595733622</v>
      </c>
      <c r="J12" s="87">
        <v>0.49034019352158575</v>
      </c>
      <c r="K12" s="87">
        <v>45.457484772439315</v>
      </c>
      <c r="L12" s="87">
        <v>4.9717794978088143</v>
      </c>
      <c r="M12" s="88">
        <v>0.70230917921609748</v>
      </c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</row>
    <row r="13" spans="1:24" ht="32.25" customHeight="1">
      <c r="A13" s="85" t="s">
        <v>12</v>
      </c>
      <c r="B13" s="89" t="s">
        <v>114</v>
      </c>
      <c r="C13" s="63">
        <v>99.999999999999986</v>
      </c>
      <c r="D13" s="87">
        <v>6.9156103531489502E-2</v>
      </c>
      <c r="E13" s="87">
        <v>0.35592191482720148</v>
      </c>
      <c r="F13" s="87">
        <v>20.764879483056966</v>
      </c>
      <c r="G13" s="87">
        <v>2.5199296053906028</v>
      </c>
      <c r="H13" s="87">
        <v>1.0460807589988514E-2</v>
      </c>
      <c r="I13" s="87">
        <v>0.21703510794042866</v>
      </c>
      <c r="J13" s="87">
        <v>0.18618664568899382</v>
      </c>
      <c r="K13" s="87">
        <v>73.922533012584466</v>
      </c>
      <c r="L13" s="87">
        <v>1.1725389809404179</v>
      </c>
      <c r="M13" s="88">
        <v>0.78135833844943803</v>
      </c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</row>
    <row r="14" spans="1:24" ht="32.25" customHeight="1">
      <c r="A14" s="85" t="s">
        <v>14</v>
      </c>
      <c r="B14" s="86" t="s">
        <v>115</v>
      </c>
      <c r="C14" s="63">
        <v>100</v>
      </c>
      <c r="D14" s="87">
        <v>0.95008863014919287</v>
      </c>
      <c r="E14" s="87">
        <v>8.1195365894802656</v>
      </c>
      <c r="F14" s="87">
        <v>2.3083279959885341</v>
      </c>
      <c r="G14" s="87">
        <v>4.0209203680588601</v>
      </c>
      <c r="H14" s="87">
        <v>2.0204493070817894E-2</v>
      </c>
      <c r="I14" s="87">
        <v>1.0607967785338124</v>
      </c>
      <c r="J14" s="87">
        <v>0.49645328916430065</v>
      </c>
      <c r="K14" s="87">
        <v>78.359733053011212</v>
      </c>
      <c r="L14" s="87">
        <v>2.2205214107192059</v>
      </c>
      <c r="M14" s="88">
        <v>2.4434173918238007</v>
      </c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</row>
    <row r="15" spans="1:24" ht="32.25" customHeight="1">
      <c r="A15" s="85" t="s">
        <v>16</v>
      </c>
      <c r="B15" s="86" t="s">
        <v>17</v>
      </c>
      <c r="C15" s="63">
        <v>99.999999999999972</v>
      </c>
      <c r="D15" s="87">
        <v>1.024465741738424</v>
      </c>
      <c r="E15" s="87">
        <v>1.8047864612657973</v>
      </c>
      <c r="F15" s="87">
        <v>22.210792869383962</v>
      </c>
      <c r="G15" s="87">
        <v>5.6703874872922748</v>
      </c>
      <c r="H15" s="87">
        <v>0.14994862434229847</v>
      </c>
      <c r="I15" s="87">
        <v>1.7119036237631058</v>
      </c>
      <c r="J15" s="87">
        <v>1.2171400701508845</v>
      </c>
      <c r="K15" s="87">
        <v>51.395158812803686</v>
      </c>
      <c r="L15" s="87">
        <v>13.104796359195753</v>
      </c>
      <c r="M15" s="88">
        <v>1.7106199500637991</v>
      </c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</row>
    <row r="16" spans="1:24" ht="32.25" customHeight="1">
      <c r="A16" s="85" t="s">
        <v>18</v>
      </c>
      <c r="B16" s="86" t="s">
        <v>116</v>
      </c>
      <c r="C16" s="63">
        <v>100.00000000000003</v>
      </c>
      <c r="D16" s="87">
        <v>0.23243182142678115</v>
      </c>
      <c r="E16" s="87">
        <v>0.82736146515271503</v>
      </c>
      <c r="F16" s="87">
        <v>3.3463440913539255</v>
      </c>
      <c r="G16" s="87">
        <v>3.4994660407674951</v>
      </c>
      <c r="H16" s="87">
        <v>4.3627838472409496E-2</v>
      </c>
      <c r="I16" s="87">
        <v>0.76064649371601789</v>
      </c>
      <c r="J16" s="87">
        <v>0.57598422802602689</v>
      </c>
      <c r="K16" s="87">
        <v>88.680501684901074</v>
      </c>
      <c r="L16" s="87">
        <v>0.9584312346469458</v>
      </c>
      <c r="M16" s="88">
        <v>1.0752051015366284</v>
      </c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</row>
    <row r="17" spans="1:24" ht="32.25" customHeight="1">
      <c r="A17" s="85" t="s">
        <v>20</v>
      </c>
      <c r="B17" s="91" t="s">
        <v>117</v>
      </c>
      <c r="C17" s="63">
        <v>100</v>
      </c>
      <c r="D17" s="87">
        <v>0.28864243567975451</v>
      </c>
      <c r="E17" s="87">
        <v>1.0195225517145894</v>
      </c>
      <c r="F17" s="87">
        <v>2.4221533741718373</v>
      </c>
      <c r="G17" s="87">
        <v>3.5564296611280488</v>
      </c>
      <c r="H17" s="87">
        <v>2.9784692078565617E-2</v>
      </c>
      <c r="I17" s="87">
        <v>1.7634835838658622</v>
      </c>
      <c r="J17" s="87">
        <v>0.23576435922554304</v>
      </c>
      <c r="K17" s="87">
        <v>83.406722377929029</v>
      </c>
      <c r="L17" s="87">
        <v>6.195500451065926</v>
      </c>
      <c r="M17" s="88">
        <v>1.0819965131408533</v>
      </c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</row>
    <row r="18" spans="1:24" ht="32.25" customHeight="1">
      <c r="A18" s="85" t="s">
        <v>22</v>
      </c>
      <c r="B18" s="92" t="s">
        <v>118</v>
      </c>
      <c r="C18" s="63">
        <v>100</v>
      </c>
      <c r="D18" s="87">
        <v>0.18134639800928537</v>
      </c>
      <c r="E18" s="87">
        <v>0.58589102786821967</v>
      </c>
      <c r="F18" s="87">
        <v>2.6307647471144282</v>
      </c>
      <c r="G18" s="87">
        <v>3.5158810226540882</v>
      </c>
      <c r="H18" s="87">
        <v>4.9910238510609779E-2</v>
      </c>
      <c r="I18" s="87">
        <v>0.7672015557263806</v>
      </c>
      <c r="J18" s="87">
        <v>0.18894188143277107</v>
      </c>
      <c r="K18" s="87">
        <v>88.591324523634441</v>
      </c>
      <c r="L18" s="87">
        <v>2.5023416956994193</v>
      </c>
      <c r="M18" s="88">
        <v>0.98639690935035795</v>
      </c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</row>
    <row r="19" spans="1:24" ht="32.25" customHeight="1">
      <c r="A19" s="85" t="s">
        <v>24</v>
      </c>
      <c r="B19" s="86" t="s">
        <v>119</v>
      </c>
      <c r="C19" s="63">
        <v>100</v>
      </c>
      <c r="D19" s="87">
        <v>2.9093885818278011E-2</v>
      </c>
      <c r="E19" s="87">
        <v>6.9832233928812631E-2</v>
      </c>
      <c r="F19" s="87">
        <v>1.3057950237077101</v>
      </c>
      <c r="G19" s="87">
        <v>4.103362876960162</v>
      </c>
      <c r="H19" s="87">
        <v>2.1048401862764639E-2</v>
      </c>
      <c r="I19" s="87">
        <v>1.2430376200263287</v>
      </c>
      <c r="J19" s="87">
        <v>1.817049178725302E-2</v>
      </c>
      <c r="K19" s="87">
        <v>91.394436974700284</v>
      </c>
      <c r="L19" s="87">
        <v>1.557748199691239</v>
      </c>
      <c r="M19" s="88">
        <v>0.25747429151716822</v>
      </c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</row>
    <row r="20" spans="1:24" ht="32.25" customHeight="1">
      <c r="A20" s="85" t="s">
        <v>26</v>
      </c>
      <c r="B20" s="93" t="s">
        <v>120</v>
      </c>
      <c r="C20" s="63">
        <v>100</v>
      </c>
      <c r="D20" s="87">
        <v>0.27953256947717003</v>
      </c>
      <c r="E20" s="87">
        <v>0.11025954777248294</v>
      </c>
      <c r="F20" s="87">
        <v>1.0703840358312466</v>
      </c>
      <c r="G20" s="87">
        <v>1.9477644968360339</v>
      </c>
      <c r="H20" s="87">
        <v>3.2871440739671062E-2</v>
      </c>
      <c r="I20" s="87">
        <v>0.16748813395770365</v>
      </c>
      <c r="J20" s="87">
        <v>0.24316762649106488</v>
      </c>
      <c r="K20" s="87">
        <v>91.400759703622342</v>
      </c>
      <c r="L20" s="87">
        <v>4.6283203203341001</v>
      </c>
      <c r="M20" s="88">
        <v>0.11945212493819404</v>
      </c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</row>
    <row r="21" spans="1:24" ht="32.25" customHeight="1">
      <c r="A21" s="95" t="s">
        <v>32</v>
      </c>
      <c r="B21" s="96" t="s">
        <v>121</v>
      </c>
      <c r="C21" s="97">
        <v>99.999999999999986</v>
      </c>
      <c r="D21" s="97">
        <v>3.613448781903549</v>
      </c>
      <c r="E21" s="97">
        <v>7.1278829533918602</v>
      </c>
      <c r="F21" s="97">
        <v>3.7089707950116666</v>
      </c>
      <c r="G21" s="97">
        <v>7.4118681246893718</v>
      </c>
      <c r="H21" s="97">
        <v>0.43373899126264792</v>
      </c>
      <c r="I21" s="97">
        <v>2.3785836986755231</v>
      </c>
      <c r="J21" s="97">
        <v>2.5317298310632155</v>
      </c>
      <c r="K21" s="97">
        <v>51.01066635738016</v>
      </c>
      <c r="L21" s="97">
        <v>17.467942075429193</v>
      </c>
      <c r="M21" s="98">
        <v>4.3151683911928025</v>
      </c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</row>
    <row r="22" spans="1:24" ht="32.25" customHeight="1">
      <c r="A22" s="95"/>
      <c r="B22" s="96" t="s">
        <v>201</v>
      </c>
      <c r="C22" s="97">
        <v>100.00000000000001</v>
      </c>
      <c r="D22" s="97">
        <v>3.5092789690555084</v>
      </c>
      <c r="E22" s="97">
        <v>4.7947760956257346</v>
      </c>
      <c r="F22" s="97">
        <v>6.2400452241214319</v>
      </c>
      <c r="G22" s="97">
        <v>11.023006904868918</v>
      </c>
      <c r="H22" s="97">
        <v>1.3310789063379107</v>
      </c>
      <c r="I22" s="97">
        <v>3.3332417391479479</v>
      </c>
      <c r="J22" s="97">
        <v>3.0343505126105734</v>
      </c>
      <c r="K22" s="97">
        <v>58.584653200715117</v>
      </c>
      <c r="L22" s="97">
        <v>2.399722724255605</v>
      </c>
      <c r="M22" s="98">
        <v>5.7498457232612603</v>
      </c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</row>
    <row r="23" spans="1:24" s="269" customFormat="1" ht="32.25" customHeight="1">
      <c r="A23" s="139"/>
      <c r="B23" s="102" t="s">
        <v>123</v>
      </c>
      <c r="C23" s="140">
        <v>99.999999999999986</v>
      </c>
      <c r="D23" s="140">
        <v>1.1673021269555688</v>
      </c>
      <c r="E23" s="140">
        <v>2.2238139301863558</v>
      </c>
      <c r="F23" s="140">
        <v>17.829421878644375</v>
      </c>
      <c r="G23" s="140">
        <v>5.4773190606428726</v>
      </c>
      <c r="H23" s="140">
        <v>0.23037274082434578</v>
      </c>
      <c r="I23" s="140">
        <v>1.2089352876914994</v>
      </c>
      <c r="J23" s="140">
        <v>0.88282248897640225</v>
      </c>
      <c r="K23" s="140">
        <v>63.466917936897325</v>
      </c>
      <c r="L23" s="140">
        <v>5.6785528840488331</v>
      </c>
      <c r="M23" s="74">
        <v>1.8345416651324207</v>
      </c>
      <c r="N23" s="383"/>
      <c r="O23" s="383"/>
      <c r="P23" s="383"/>
      <c r="Q23" s="383"/>
      <c r="R23" s="383"/>
      <c r="S23" s="383"/>
      <c r="T23" s="383"/>
      <c r="U23" s="383"/>
      <c r="V23" s="383"/>
      <c r="W23" s="383"/>
      <c r="X23" s="300"/>
    </row>
    <row r="24" spans="1:24" ht="32.25" customHeight="1">
      <c r="A24" s="95" t="s">
        <v>63</v>
      </c>
      <c r="B24" s="142" t="s">
        <v>124</v>
      </c>
      <c r="C24" s="97">
        <v>100.00000000000001</v>
      </c>
      <c r="D24" s="69">
        <v>4.8958125182183618</v>
      </c>
      <c r="E24" s="69">
        <v>6.3602626319157878</v>
      </c>
      <c r="F24" s="69">
        <v>15.069444114433891</v>
      </c>
      <c r="G24" s="69">
        <v>8.7689495958415815</v>
      </c>
      <c r="H24" s="69">
        <v>0.85190796110242473</v>
      </c>
      <c r="I24" s="69">
        <v>3.7913558739050184</v>
      </c>
      <c r="J24" s="69">
        <v>3.1958037470374947</v>
      </c>
      <c r="K24" s="69">
        <v>41.793939021240362</v>
      </c>
      <c r="L24" s="69">
        <v>8.8794089489566943</v>
      </c>
      <c r="M24" s="145">
        <v>6.3931155873483902</v>
      </c>
      <c r="N24" s="383"/>
      <c r="O24" s="383"/>
      <c r="P24" s="383"/>
      <c r="Q24" s="383"/>
      <c r="R24" s="383"/>
      <c r="S24" s="383"/>
      <c r="T24" s="383"/>
      <c r="U24" s="383"/>
      <c r="V24" s="383"/>
      <c r="W24" s="383"/>
      <c r="X24" s="300"/>
    </row>
    <row r="25" spans="1:24" ht="32.25" customHeight="1">
      <c r="A25" s="270"/>
      <c r="B25" s="143" t="s">
        <v>125</v>
      </c>
      <c r="C25" s="112">
        <v>100.040232159616</v>
      </c>
      <c r="D25" s="140">
        <v>1.3588635566061646</v>
      </c>
      <c r="E25" s="140">
        <v>2.4222743032702416</v>
      </c>
      <c r="F25" s="140">
        <v>17.756989263953741</v>
      </c>
      <c r="G25" s="140">
        <v>5.6399486349738792</v>
      </c>
      <c r="H25" s="140">
        <v>0.25609838352326253</v>
      </c>
      <c r="I25" s="140">
        <v>1.3352508417101276</v>
      </c>
      <c r="J25" s="140">
        <v>0.99632630612468187</v>
      </c>
      <c r="K25" s="140">
        <v>62.854941104914438</v>
      </c>
      <c r="L25" s="140">
        <v>5.8638455636552438</v>
      </c>
      <c r="M25" s="74">
        <v>2.0542853580259828</v>
      </c>
      <c r="N25" s="383"/>
      <c r="O25" s="383"/>
      <c r="P25" s="383"/>
      <c r="Q25" s="383"/>
      <c r="R25" s="383"/>
      <c r="S25" s="383"/>
      <c r="T25" s="383"/>
      <c r="U25" s="383"/>
      <c r="V25" s="383"/>
      <c r="W25" s="383"/>
      <c r="X25" s="300"/>
    </row>
    <row r="26" spans="1:24">
      <c r="A26" s="271"/>
      <c r="B26" s="275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300"/>
      <c r="O26" s="179"/>
      <c r="Q26" s="179"/>
      <c r="R26" s="179"/>
      <c r="S26" s="179"/>
      <c r="T26" s="179"/>
      <c r="U26" s="179"/>
      <c r="V26" s="179"/>
      <c r="W26" s="179"/>
    </row>
    <row r="27" spans="1:24" ht="13.5" customHeight="1">
      <c r="A27" s="583" t="s">
        <v>53</v>
      </c>
      <c r="B27" s="583"/>
      <c r="C27" s="583"/>
      <c r="D27" s="583"/>
      <c r="E27" s="584"/>
      <c r="F27" s="584"/>
      <c r="G27" s="179"/>
      <c r="H27" s="179"/>
      <c r="I27" s="179"/>
      <c r="J27" s="179"/>
      <c r="K27" s="179"/>
      <c r="L27" s="179"/>
      <c r="M27" s="13"/>
    </row>
    <row r="28" spans="1:24" s="51" customFormat="1" ht="13.5" customHeight="1">
      <c r="A28" s="286" t="s">
        <v>160</v>
      </c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60"/>
      <c r="P28" s="381"/>
    </row>
    <row r="29" spans="1:24" s="51" customFormat="1" ht="13.5" customHeight="1">
      <c r="A29" s="286" t="s">
        <v>161</v>
      </c>
      <c r="B29" s="282"/>
      <c r="C29" s="282"/>
      <c r="D29" s="282"/>
      <c r="E29" s="282"/>
      <c r="F29" s="282"/>
      <c r="G29" s="284"/>
      <c r="H29" s="284"/>
      <c r="I29" s="284"/>
      <c r="J29" s="284"/>
      <c r="K29" s="14"/>
      <c r="L29" s="14"/>
      <c r="M29" s="60"/>
      <c r="P29" s="381"/>
    </row>
    <row r="30" spans="1:24" s="51" customFormat="1" ht="13.5" customHeight="1">
      <c r="A30" s="286" t="s">
        <v>162</v>
      </c>
      <c r="B30" s="282"/>
      <c r="C30" s="282"/>
      <c r="D30" s="282"/>
      <c r="E30" s="282"/>
      <c r="F30" s="282"/>
      <c r="G30" s="284"/>
      <c r="H30" s="284"/>
      <c r="I30" s="284"/>
      <c r="J30" s="284"/>
      <c r="K30" s="14"/>
      <c r="L30" s="14"/>
      <c r="M30" s="60"/>
      <c r="P30" s="381"/>
    </row>
    <row r="31" spans="1:24" s="51" customFormat="1" ht="13.5" customHeight="1">
      <c r="A31" s="286" t="s">
        <v>163</v>
      </c>
      <c r="B31" s="286"/>
      <c r="C31" s="286"/>
      <c r="D31" s="286"/>
      <c r="E31" s="286"/>
      <c r="F31" s="286"/>
      <c r="G31" s="284"/>
      <c r="H31" s="284"/>
      <c r="I31" s="284"/>
      <c r="J31" s="284"/>
      <c r="K31" s="14"/>
      <c r="L31" s="14"/>
      <c r="M31" s="60"/>
      <c r="P31" s="381"/>
    </row>
    <row r="32" spans="1:24" s="51" customFormat="1" ht="13.5" customHeight="1">
      <c r="A32" s="587" t="s">
        <v>164</v>
      </c>
      <c r="B32" s="587"/>
      <c r="C32" s="587"/>
      <c r="D32" s="587"/>
      <c r="E32" s="588"/>
      <c r="F32" s="588"/>
      <c r="G32" s="284"/>
      <c r="H32" s="284"/>
      <c r="I32" s="284"/>
      <c r="J32" s="284"/>
      <c r="K32" s="14"/>
      <c r="L32" s="14"/>
      <c r="M32" s="60"/>
      <c r="P32" s="381"/>
    </row>
    <row r="33" spans="1:16" s="51" customFormat="1" ht="13.5" customHeight="1">
      <c r="A33" s="586" t="s">
        <v>308</v>
      </c>
      <c r="B33" s="586"/>
      <c r="C33" s="586"/>
      <c r="D33" s="586"/>
      <c r="E33" s="586"/>
      <c r="F33" s="586"/>
      <c r="G33" s="284"/>
      <c r="H33" s="284"/>
      <c r="I33" s="284"/>
      <c r="J33" s="284"/>
      <c r="K33" s="14"/>
      <c r="L33" s="14"/>
      <c r="M33" s="60"/>
      <c r="P33" s="381"/>
    </row>
    <row r="34" spans="1:16" s="51" customFormat="1" ht="13.5" customHeight="1">
      <c r="A34" s="271" t="s">
        <v>306</v>
      </c>
      <c r="B34" s="285"/>
      <c r="C34" s="285"/>
      <c r="D34" s="285"/>
      <c r="E34" s="14"/>
      <c r="F34" s="14"/>
      <c r="G34" s="284"/>
      <c r="H34" s="284"/>
      <c r="I34" s="284"/>
      <c r="J34" s="284"/>
      <c r="K34" s="14"/>
      <c r="L34" s="14"/>
      <c r="M34" s="60"/>
      <c r="P34" s="381"/>
    </row>
    <row r="35" spans="1:16" s="51" customFormat="1" ht="13.5" customHeight="1">
      <c r="A35" s="271" t="s">
        <v>131</v>
      </c>
      <c r="B35" s="285"/>
      <c r="C35" s="285"/>
      <c r="D35" s="285"/>
      <c r="E35" s="14"/>
      <c r="F35" s="14"/>
      <c r="G35" s="284"/>
      <c r="H35" s="284"/>
      <c r="I35" s="284"/>
      <c r="J35" s="284"/>
      <c r="K35" s="14"/>
      <c r="L35" s="14"/>
      <c r="M35" s="60"/>
      <c r="P35" s="381"/>
    </row>
    <row r="36" spans="1:16" s="51" customFormat="1" ht="13.5" customHeight="1">
      <c r="A36" s="587" t="s">
        <v>132</v>
      </c>
      <c r="B36" s="587"/>
      <c r="C36" s="587"/>
      <c r="D36" s="587"/>
      <c r="E36" s="587"/>
      <c r="F36" s="587"/>
      <c r="G36" s="284"/>
      <c r="H36" s="284"/>
      <c r="I36" s="284"/>
      <c r="J36" s="284"/>
      <c r="K36" s="14"/>
      <c r="L36" s="14"/>
      <c r="M36" s="60"/>
      <c r="P36" s="381"/>
    </row>
    <row r="37" spans="1:16" ht="13.5" customHeight="1">
      <c r="A37" s="586" t="s">
        <v>133</v>
      </c>
      <c r="B37" s="586"/>
      <c r="C37" s="586"/>
      <c r="D37" s="586"/>
      <c r="E37" s="586"/>
      <c r="F37" s="586"/>
    </row>
    <row r="38" spans="1:16" s="300" customFormat="1" ht="13.5" customHeight="1">
      <c r="A38" s="586"/>
      <c r="B38" s="586"/>
      <c r="C38" s="586"/>
      <c r="D38" s="586"/>
      <c r="E38" s="586"/>
      <c r="F38" s="586"/>
    </row>
    <row r="39" spans="1:16" ht="13.5" customHeight="1">
      <c r="C39" s="376"/>
      <c r="D39" s="376"/>
      <c r="E39" s="376"/>
      <c r="F39" s="376"/>
      <c r="G39" s="376"/>
      <c r="H39" s="376"/>
      <c r="I39" s="376"/>
      <c r="J39" s="376"/>
      <c r="K39" s="376"/>
      <c r="L39" s="376"/>
      <c r="M39" s="376"/>
    </row>
    <row r="40" spans="1:16" s="382" customFormat="1"/>
  </sheetData>
  <mergeCells count="11">
    <mergeCell ref="A38:F38"/>
    <mergeCell ref="A32:F32"/>
    <mergeCell ref="A33:F33"/>
    <mergeCell ref="A36:F36"/>
    <mergeCell ref="A37:F37"/>
    <mergeCell ref="A27:F27"/>
    <mergeCell ref="A1:M1"/>
    <mergeCell ref="A2:M2"/>
    <mergeCell ref="A3:M3"/>
    <mergeCell ref="A4:M4"/>
    <mergeCell ref="A5:A6"/>
  </mergeCells>
  <printOptions horizontalCentered="1"/>
  <pageMargins left="0.39370078740157483" right="0.39370078740157483" top="0.98425196850393704" bottom="0.98425196850393704" header="0.31496062992125984" footer="0.31496062992125984"/>
  <pageSetup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theme="6" tint="0.79998168889431442"/>
  </sheetPr>
  <dimension ref="A1:DL40"/>
  <sheetViews>
    <sheetView zoomScale="80" zoomScaleNormal="80" zoomScaleSheetLayoutView="62" workbookViewId="0">
      <pane xSplit="2" ySplit="6" topLeftCell="AS19" activePane="bottomRight" state="frozen"/>
      <selection activeCell="AB3" sqref="AB3"/>
      <selection pane="topRight" activeCell="AB3" sqref="AB3"/>
      <selection pane="bottomLeft" activeCell="AB3" sqref="AB3"/>
      <selection pane="bottomRight" activeCell="AB3" sqref="AB3"/>
    </sheetView>
  </sheetViews>
  <sheetFormatPr baseColWidth="10" defaultColWidth="11" defaultRowHeight="12.75"/>
  <cols>
    <col min="1" max="1" width="17" style="14" customWidth="1"/>
    <col min="2" max="2" width="47.7109375" style="14" customWidth="1"/>
    <col min="3" max="9" width="13.5703125" style="14" customWidth="1"/>
    <col min="10" max="10" width="15.42578125" style="14" customWidth="1"/>
    <col min="11" max="13" width="13.5703125" style="14" customWidth="1"/>
    <col min="14" max="101" width="11" style="14"/>
    <col min="102" max="102" width="11" style="13"/>
    <col min="103" max="103" width="11" style="14"/>
    <col min="104" max="109" width="12.28515625" style="14" customWidth="1"/>
    <col min="110" max="111" width="11.28515625" style="14" customWidth="1"/>
    <col min="112" max="113" width="11" style="14"/>
    <col min="114" max="114" width="11" style="305"/>
    <col min="115" max="237" width="11" style="14"/>
    <col min="238" max="238" width="17" style="14" customWidth="1"/>
    <col min="239" max="239" width="47.7109375" style="14" customWidth="1"/>
    <col min="240" max="246" width="13.5703125" style="14" customWidth="1"/>
    <col min="247" max="247" width="15.42578125" style="14" customWidth="1"/>
    <col min="248" max="250" width="13.5703125" style="14" customWidth="1"/>
    <col min="251" max="493" width="11" style="14"/>
    <col min="494" max="494" width="17" style="14" customWidth="1"/>
    <col min="495" max="495" width="47.7109375" style="14" customWidth="1"/>
    <col min="496" max="502" width="13.5703125" style="14" customWidth="1"/>
    <col min="503" max="503" width="15.42578125" style="14" customWidth="1"/>
    <col min="504" max="506" width="13.5703125" style="14" customWidth="1"/>
    <col min="507" max="749" width="11" style="14"/>
    <col min="750" max="750" width="17" style="14" customWidth="1"/>
    <col min="751" max="751" width="47.7109375" style="14" customWidth="1"/>
    <col min="752" max="758" width="13.5703125" style="14" customWidth="1"/>
    <col min="759" max="759" width="15.42578125" style="14" customWidth="1"/>
    <col min="760" max="762" width="13.5703125" style="14" customWidth="1"/>
    <col min="763" max="1005" width="11" style="14"/>
    <col min="1006" max="1006" width="17" style="14" customWidth="1"/>
    <col min="1007" max="1007" width="47.7109375" style="14" customWidth="1"/>
    <col min="1008" max="1014" width="13.5703125" style="14" customWidth="1"/>
    <col min="1015" max="1015" width="15.42578125" style="14" customWidth="1"/>
    <col min="1016" max="1018" width="13.5703125" style="14" customWidth="1"/>
    <col min="1019" max="1261" width="11" style="14"/>
    <col min="1262" max="1262" width="17" style="14" customWidth="1"/>
    <col min="1263" max="1263" width="47.7109375" style="14" customWidth="1"/>
    <col min="1264" max="1270" width="13.5703125" style="14" customWidth="1"/>
    <col min="1271" max="1271" width="15.42578125" style="14" customWidth="1"/>
    <col min="1272" max="1274" width="13.5703125" style="14" customWidth="1"/>
    <col min="1275" max="1517" width="11" style="14"/>
    <col min="1518" max="1518" width="17" style="14" customWidth="1"/>
    <col min="1519" max="1519" width="47.7109375" style="14" customWidth="1"/>
    <col min="1520" max="1526" width="13.5703125" style="14" customWidth="1"/>
    <col min="1527" max="1527" width="15.42578125" style="14" customWidth="1"/>
    <col min="1528" max="1530" width="13.5703125" style="14" customWidth="1"/>
    <col min="1531" max="1773" width="11" style="14"/>
    <col min="1774" max="1774" width="17" style="14" customWidth="1"/>
    <col min="1775" max="1775" width="47.7109375" style="14" customWidth="1"/>
    <col min="1776" max="1782" width="13.5703125" style="14" customWidth="1"/>
    <col min="1783" max="1783" width="15.42578125" style="14" customWidth="1"/>
    <col min="1784" max="1786" width="13.5703125" style="14" customWidth="1"/>
    <col min="1787" max="2029" width="11" style="14"/>
    <col min="2030" max="2030" width="17" style="14" customWidth="1"/>
    <col min="2031" max="2031" width="47.7109375" style="14" customWidth="1"/>
    <col min="2032" max="2038" width="13.5703125" style="14" customWidth="1"/>
    <col min="2039" max="2039" width="15.42578125" style="14" customWidth="1"/>
    <col min="2040" max="2042" width="13.5703125" style="14" customWidth="1"/>
    <col min="2043" max="2285" width="11" style="14"/>
    <col min="2286" max="2286" width="17" style="14" customWidth="1"/>
    <col min="2287" max="2287" width="47.7109375" style="14" customWidth="1"/>
    <col min="2288" max="2294" width="13.5703125" style="14" customWidth="1"/>
    <col min="2295" max="2295" width="15.42578125" style="14" customWidth="1"/>
    <col min="2296" max="2298" width="13.5703125" style="14" customWidth="1"/>
    <col min="2299" max="2541" width="11" style="14"/>
    <col min="2542" max="2542" width="17" style="14" customWidth="1"/>
    <col min="2543" max="2543" width="47.7109375" style="14" customWidth="1"/>
    <col min="2544" max="2550" width="13.5703125" style="14" customWidth="1"/>
    <col min="2551" max="2551" width="15.42578125" style="14" customWidth="1"/>
    <col min="2552" max="2554" width="13.5703125" style="14" customWidth="1"/>
    <col min="2555" max="2797" width="11" style="14"/>
    <col min="2798" max="2798" width="17" style="14" customWidth="1"/>
    <col min="2799" max="2799" width="47.7109375" style="14" customWidth="1"/>
    <col min="2800" max="2806" width="13.5703125" style="14" customWidth="1"/>
    <col min="2807" max="2807" width="15.42578125" style="14" customWidth="1"/>
    <col min="2808" max="2810" width="13.5703125" style="14" customWidth="1"/>
    <col min="2811" max="3053" width="11" style="14"/>
    <col min="3054" max="3054" width="17" style="14" customWidth="1"/>
    <col min="3055" max="3055" width="47.7109375" style="14" customWidth="1"/>
    <col min="3056" max="3062" width="13.5703125" style="14" customWidth="1"/>
    <col min="3063" max="3063" width="15.42578125" style="14" customWidth="1"/>
    <col min="3064" max="3066" width="13.5703125" style="14" customWidth="1"/>
    <col min="3067" max="3309" width="11" style="14"/>
    <col min="3310" max="3310" width="17" style="14" customWidth="1"/>
    <col min="3311" max="3311" width="47.7109375" style="14" customWidth="1"/>
    <col min="3312" max="3318" width="13.5703125" style="14" customWidth="1"/>
    <col min="3319" max="3319" width="15.42578125" style="14" customWidth="1"/>
    <col min="3320" max="3322" width="13.5703125" style="14" customWidth="1"/>
    <col min="3323" max="3565" width="11" style="14"/>
    <col min="3566" max="3566" width="17" style="14" customWidth="1"/>
    <col min="3567" max="3567" width="47.7109375" style="14" customWidth="1"/>
    <col min="3568" max="3574" width="13.5703125" style="14" customWidth="1"/>
    <col min="3575" max="3575" width="15.42578125" style="14" customWidth="1"/>
    <col min="3576" max="3578" width="13.5703125" style="14" customWidth="1"/>
    <col min="3579" max="3821" width="11" style="14"/>
    <col min="3822" max="3822" width="17" style="14" customWidth="1"/>
    <col min="3823" max="3823" width="47.7109375" style="14" customWidth="1"/>
    <col min="3824" max="3830" width="13.5703125" style="14" customWidth="1"/>
    <col min="3831" max="3831" width="15.42578125" style="14" customWidth="1"/>
    <col min="3832" max="3834" width="13.5703125" style="14" customWidth="1"/>
    <col min="3835" max="4077" width="11" style="14"/>
    <col min="4078" max="4078" width="17" style="14" customWidth="1"/>
    <col min="4079" max="4079" width="47.7109375" style="14" customWidth="1"/>
    <col min="4080" max="4086" width="13.5703125" style="14" customWidth="1"/>
    <col min="4087" max="4087" width="15.42578125" style="14" customWidth="1"/>
    <col min="4088" max="4090" width="13.5703125" style="14" customWidth="1"/>
    <col min="4091" max="4333" width="11" style="14"/>
    <col min="4334" max="4334" width="17" style="14" customWidth="1"/>
    <col min="4335" max="4335" width="47.7109375" style="14" customWidth="1"/>
    <col min="4336" max="4342" width="13.5703125" style="14" customWidth="1"/>
    <col min="4343" max="4343" width="15.42578125" style="14" customWidth="1"/>
    <col min="4344" max="4346" width="13.5703125" style="14" customWidth="1"/>
    <col min="4347" max="4589" width="11" style="14"/>
    <col min="4590" max="4590" width="17" style="14" customWidth="1"/>
    <col min="4591" max="4591" width="47.7109375" style="14" customWidth="1"/>
    <col min="4592" max="4598" width="13.5703125" style="14" customWidth="1"/>
    <col min="4599" max="4599" width="15.42578125" style="14" customWidth="1"/>
    <col min="4600" max="4602" width="13.5703125" style="14" customWidth="1"/>
    <col min="4603" max="4845" width="11" style="14"/>
    <col min="4846" max="4846" width="17" style="14" customWidth="1"/>
    <col min="4847" max="4847" width="47.7109375" style="14" customWidth="1"/>
    <col min="4848" max="4854" width="13.5703125" style="14" customWidth="1"/>
    <col min="4855" max="4855" width="15.42578125" style="14" customWidth="1"/>
    <col min="4856" max="4858" width="13.5703125" style="14" customWidth="1"/>
    <col min="4859" max="5101" width="11" style="14"/>
    <col min="5102" max="5102" width="17" style="14" customWidth="1"/>
    <col min="5103" max="5103" width="47.7109375" style="14" customWidth="1"/>
    <col min="5104" max="5110" width="13.5703125" style="14" customWidth="1"/>
    <col min="5111" max="5111" width="15.42578125" style="14" customWidth="1"/>
    <col min="5112" max="5114" width="13.5703125" style="14" customWidth="1"/>
    <col min="5115" max="5357" width="11" style="14"/>
    <col min="5358" max="5358" width="17" style="14" customWidth="1"/>
    <col min="5359" max="5359" width="47.7109375" style="14" customWidth="1"/>
    <col min="5360" max="5366" width="13.5703125" style="14" customWidth="1"/>
    <col min="5367" max="5367" width="15.42578125" style="14" customWidth="1"/>
    <col min="5368" max="5370" width="13.5703125" style="14" customWidth="1"/>
    <col min="5371" max="5613" width="11" style="14"/>
    <col min="5614" max="5614" width="17" style="14" customWidth="1"/>
    <col min="5615" max="5615" width="47.7109375" style="14" customWidth="1"/>
    <col min="5616" max="5622" width="13.5703125" style="14" customWidth="1"/>
    <col min="5623" max="5623" width="15.42578125" style="14" customWidth="1"/>
    <col min="5624" max="5626" width="13.5703125" style="14" customWidth="1"/>
    <col min="5627" max="5869" width="11" style="14"/>
    <col min="5870" max="5870" width="17" style="14" customWidth="1"/>
    <col min="5871" max="5871" width="47.7109375" style="14" customWidth="1"/>
    <col min="5872" max="5878" width="13.5703125" style="14" customWidth="1"/>
    <col min="5879" max="5879" width="15.42578125" style="14" customWidth="1"/>
    <col min="5880" max="5882" width="13.5703125" style="14" customWidth="1"/>
    <col min="5883" max="6125" width="11" style="14"/>
    <col min="6126" max="6126" width="17" style="14" customWidth="1"/>
    <col min="6127" max="6127" width="47.7109375" style="14" customWidth="1"/>
    <col min="6128" max="6134" width="13.5703125" style="14" customWidth="1"/>
    <col min="6135" max="6135" width="15.42578125" style="14" customWidth="1"/>
    <col min="6136" max="6138" width="13.5703125" style="14" customWidth="1"/>
    <col min="6139" max="6381" width="11" style="14"/>
    <col min="6382" max="6382" width="17" style="14" customWidth="1"/>
    <col min="6383" max="6383" width="47.7109375" style="14" customWidth="1"/>
    <col min="6384" max="6390" width="13.5703125" style="14" customWidth="1"/>
    <col min="6391" max="6391" width="15.42578125" style="14" customWidth="1"/>
    <col min="6392" max="6394" width="13.5703125" style="14" customWidth="1"/>
    <col min="6395" max="6637" width="11" style="14"/>
    <col min="6638" max="6638" width="17" style="14" customWidth="1"/>
    <col min="6639" max="6639" width="47.7109375" style="14" customWidth="1"/>
    <col min="6640" max="6646" width="13.5703125" style="14" customWidth="1"/>
    <col min="6647" max="6647" width="15.42578125" style="14" customWidth="1"/>
    <col min="6648" max="6650" width="13.5703125" style="14" customWidth="1"/>
    <col min="6651" max="6893" width="11" style="14"/>
    <col min="6894" max="6894" width="17" style="14" customWidth="1"/>
    <col min="6895" max="6895" width="47.7109375" style="14" customWidth="1"/>
    <col min="6896" max="6902" width="13.5703125" style="14" customWidth="1"/>
    <col min="6903" max="6903" width="15.42578125" style="14" customWidth="1"/>
    <col min="6904" max="6906" width="13.5703125" style="14" customWidth="1"/>
    <col min="6907" max="7149" width="11" style="14"/>
    <col min="7150" max="7150" width="17" style="14" customWidth="1"/>
    <col min="7151" max="7151" width="47.7109375" style="14" customWidth="1"/>
    <col min="7152" max="7158" width="13.5703125" style="14" customWidth="1"/>
    <col min="7159" max="7159" width="15.42578125" style="14" customWidth="1"/>
    <col min="7160" max="7162" width="13.5703125" style="14" customWidth="1"/>
    <col min="7163" max="7405" width="11" style="14"/>
    <col min="7406" max="7406" width="17" style="14" customWidth="1"/>
    <col min="7407" max="7407" width="47.7109375" style="14" customWidth="1"/>
    <col min="7408" max="7414" width="13.5703125" style="14" customWidth="1"/>
    <col min="7415" max="7415" width="15.42578125" style="14" customWidth="1"/>
    <col min="7416" max="7418" width="13.5703125" style="14" customWidth="1"/>
    <col min="7419" max="7661" width="11" style="14"/>
    <col min="7662" max="7662" width="17" style="14" customWidth="1"/>
    <col min="7663" max="7663" width="47.7109375" style="14" customWidth="1"/>
    <col min="7664" max="7670" width="13.5703125" style="14" customWidth="1"/>
    <col min="7671" max="7671" width="15.42578125" style="14" customWidth="1"/>
    <col min="7672" max="7674" width="13.5703125" style="14" customWidth="1"/>
    <col min="7675" max="7917" width="11" style="14"/>
    <col min="7918" max="7918" width="17" style="14" customWidth="1"/>
    <col min="7919" max="7919" width="47.7109375" style="14" customWidth="1"/>
    <col min="7920" max="7926" width="13.5703125" style="14" customWidth="1"/>
    <col min="7927" max="7927" width="15.42578125" style="14" customWidth="1"/>
    <col min="7928" max="7930" width="13.5703125" style="14" customWidth="1"/>
    <col min="7931" max="8173" width="11" style="14"/>
    <col min="8174" max="8174" width="17" style="14" customWidth="1"/>
    <col min="8175" max="8175" width="47.7109375" style="14" customWidth="1"/>
    <col min="8176" max="8182" width="13.5703125" style="14" customWidth="1"/>
    <col min="8183" max="8183" width="15.42578125" style="14" customWidth="1"/>
    <col min="8184" max="8186" width="13.5703125" style="14" customWidth="1"/>
    <col min="8187" max="8429" width="11" style="14"/>
    <col min="8430" max="8430" width="17" style="14" customWidth="1"/>
    <col min="8431" max="8431" width="47.7109375" style="14" customWidth="1"/>
    <col min="8432" max="8438" width="13.5703125" style="14" customWidth="1"/>
    <col min="8439" max="8439" width="15.42578125" style="14" customWidth="1"/>
    <col min="8440" max="8442" width="13.5703125" style="14" customWidth="1"/>
    <col min="8443" max="8685" width="11" style="14"/>
    <col min="8686" max="8686" width="17" style="14" customWidth="1"/>
    <col min="8687" max="8687" width="47.7109375" style="14" customWidth="1"/>
    <col min="8688" max="8694" width="13.5703125" style="14" customWidth="1"/>
    <col min="8695" max="8695" width="15.42578125" style="14" customWidth="1"/>
    <col min="8696" max="8698" width="13.5703125" style="14" customWidth="1"/>
    <col min="8699" max="8941" width="11" style="14"/>
    <col min="8942" max="8942" width="17" style="14" customWidth="1"/>
    <col min="8943" max="8943" width="47.7109375" style="14" customWidth="1"/>
    <col min="8944" max="8950" width="13.5703125" style="14" customWidth="1"/>
    <col min="8951" max="8951" width="15.42578125" style="14" customWidth="1"/>
    <col min="8952" max="8954" width="13.5703125" style="14" customWidth="1"/>
    <col min="8955" max="9197" width="11" style="14"/>
    <col min="9198" max="9198" width="17" style="14" customWidth="1"/>
    <col min="9199" max="9199" width="47.7109375" style="14" customWidth="1"/>
    <col min="9200" max="9206" width="13.5703125" style="14" customWidth="1"/>
    <col min="9207" max="9207" width="15.42578125" style="14" customWidth="1"/>
    <col min="9208" max="9210" width="13.5703125" style="14" customWidth="1"/>
    <col min="9211" max="9453" width="11" style="14"/>
    <col min="9454" max="9454" width="17" style="14" customWidth="1"/>
    <col min="9455" max="9455" width="47.7109375" style="14" customWidth="1"/>
    <col min="9456" max="9462" width="13.5703125" style="14" customWidth="1"/>
    <col min="9463" max="9463" width="15.42578125" style="14" customWidth="1"/>
    <col min="9464" max="9466" width="13.5703125" style="14" customWidth="1"/>
    <col min="9467" max="9709" width="11" style="14"/>
    <col min="9710" max="9710" width="17" style="14" customWidth="1"/>
    <col min="9711" max="9711" width="47.7109375" style="14" customWidth="1"/>
    <col min="9712" max="9718" width="13.5703125" style="14" customWidth="1"/>
    <col min="9719" max="9719" width="15.42578125" style="14" customWidth="1"/>
    <col min="9720" max="9722" width="13.5703125" style="14" customWidth="1"/>
    <col min="9723" max="9965" width="11" style="14"/>
    <col min="9966" max="9966" width="17" style="14" customWidth="1"/>
    <col min="9967" max="9967" width="47.7109375" style="14" customWidth="1"/>
    <col min="9968" max="9974" width="13.5703125" style="14" customWidth="1"/>
    <col min="9975" max="9975" width="15.42578125" style="14" customWidth="1"/>
    <col min="9976" max="9978" width="13.5703125" style="14" customWidth="1"/>
    <col min="9979" max="10221" width="11" style="14"/>
    <col min="10222" max="10222" width="17" style="14" customWidth="1"/>
    <col min="10223" max="10223" width="47.7109375" style="14" customWidth="1"/>
    <col min="10224" max="10230" width="13.5703125" style="14" customWidth="1"/>
    <col min="10231" max="10231" width="15.42578125" style="14" customWidth="1"/>
    <col min="10232" max="10234" width="13.5703125" style="14" customWidth="1"/>
    <col min="10235" max="10477" width="11" style="14"/>
    <col min="10478" max="10478" width="17" style="14" customWidth="1"/>
    <col min="10479" max="10479" width="47.7109375" style="14" customWidth="1"/>
    <col min="10480" max="10486" width="13.5703125" style="14" customWidth="1"/>
    <col min="10487" max="10487" width="15.42578125" style="14" customWidth="1"/>
    <col min="10488" max="10490" width="13.5703125" style="14" customWidth="1"/>
    <col min="10491" max="10733" width="11" style="14"/>
    <col min="10734" max="10734" width="17" style="14" customWidth="1"/>
    <col min="10735" max="10735" width="47.7109375" style="14" customWidth="1"/>
    <col min="10736" max="10742" width="13.5703125" style="14" customWidth="1"/>
    <col min="10743" max="10743" width="15.42578125" style="14" customWidth="1"/>
    <col min="10744" max="10746" width="13.5703125" style="14" customWidth="1"/>
    <col min="10747" max="10989" width="11" style="14"/>
    <col min="10990" max="10990" width="17" style="14" customWidth="1"/>
    <col min="10991" max="10991" width="47.7109375" style="14" customWidth="1"/>
    <col min="10992" max="10998" width="13.5703125" style="14" customWidth="1"/>
    <col min="10999" max="10999" width="15.42578125" style="14" customWidth="1"/>
    <col min="11000" max="11002" width="13.5703125" style="14" customWidth="1"/>
    <col min="11003" max="11245" width="11" style="14"/>
    <col min="11246" max="11246" width="17" style="14" customWidth="1"/>
    <col min="11247" max="11247" width="47.7109375" style="14" customWidth="1"/>
    <col min="11248" max="11254" width="13.5703125" style="14" customWidth="1"/>
    <col min="11255" max="11255" width="15.42578125" style="14" customWidth="1"/>
    <col min="11256" max="11258" width="13.5703125" style="14" customWidth="1"/>
    <col min="11259" max="11501" width="11" style="14"/>
    <col min="11502" max="11502" width="17" style="14" customWidth="1"/>
    <col min="11503" max="11503" width="47.7109375" style="14" customWidth="1"/>
    <col min="11504" max="11510" width="13.5703125" style="14" customWidth="1"/>
    <col min="11511" max="11511" width="15.42578125" style="14" customWidth="1"/>
    <col min="11512" max="11514" width="13.5703125" style="14" customWidth="1"/>
    <col min="11515" max="11757" width="11" style="14"/>
    <col min="11758" max="11758" width="17" style="14" customWidth="1"/>
    <col min="11759" max="11759" width="47.7109375" style="14" customWidth="1"/>
    <col min="11760" max="11766" width="13.5703125" style="14" customWidth="1"/>
    <col min="11767" max="11767" width="15.42578125" style="14" customWidth="1"/>
    <col min="11768" max="11770" width="13.5703125" style="14" customWidth="1"/>
    <col min="11771" max="12013" width="11" style="14"/>
    <col min="12014" max="12014" width="17" style="14" customWidth="1"/>
    <col min="12015" max="12015" width="47.7109375" style="14" customWidth="1"/>
    <col min="12016" max="12022" width="13.5703125" style="14" customWidth="1"/>
    <col min="12023" max="12023" width="15.42578125" style="14" customWidth="1"/>
    <col min="12024" max="12026" width="13.5703125" style="14" customWidth="1"/>
    <col min="12027" max="12269" width="11" style="14"/>
    <col min="12270" max="12270" width="17" style="14" customWidth="1"/>
    <col min="12271" max="12271" width="47.7109375" style="14" customWidth="1"/>
    <col min="12272" max="12278" width="13.5703125" style="14" customWidth="1"/>
    <col min="12279" max="12279" width="15.42578125" style="14" customWidth="1"/>
    <col min="12280" max="12282" width="13.5703125" style="14" customWidth="1"/>
    <col min="12283" max="12525" width="11" style="14"/>
    <col min="12526" max="12526" width="17" style="14" customWidth="1"/>
    <col min="12527" max="12527" width="47.7109375" style="14" customWidth="1"/>
    <col min="12528" max="12534" width="13.5703125" style="14" customWidth="1"/>
    <col min="12535" max="12535" width="15.42578125" style="14" customWidth="1"/>
    <col min="12536" max="12538" width="13.5703125" style="14" customWidth="1"/>
    <col min="12539" max="12781" width="11" style="14"/>
    <col min="12782" max="12782" width="17" style="14" customWidth="1"/>
    <col min="12783" max="12783" width="47.7109375" style="14" customWidth="1"/>
    <col min="12784" max="12790" width="13.5703125" style="14" customWidth="1"/>
    <col min="12791" max="12791" width="15.42578125" style="14" customWidth="1"/>
    <col min="12792" max="12794" width="13.5703125" style="14" customWidth="1"/>
    <col min="12795" max="13037" width="11" style="14"/>
    <col min="13038" max="13038" width="17" style="14" customWidth="1"/>
    <col min="13039" max="13039" width="47.7109375" style="14" customWidth="1"/>
    <col min="13040" max="13046" width="13.5703125" style="14" customWidth="1"/>
    <col min="13047" max="13047" width="15.42578125" style="14" customWidth="1"/>
    <col min="13048" max="13050" width="13.5703125" style="14" customWidth="1"/>
    <col min="13051" max="13293" width="11" style="14"/>
    <col min="13294" max="13294" width="17" style="14" customWidth="1"/>
    <col min="13295" max="13295" width="47.7109375" style="14" customWidth="1"/>
    <col min="13296" max="13302" width="13.5703125" style="14" customWidth="1"/>
    <col min="13303" max="13303" width="15.42578125" style="14" customWidth="1"/>
    <col min="13304" max="13306" width="13.5703125" style="14" customWidth="1"/>
    <col min="13307" max="13549" width="11" style="14"/>
    <col min="13550" max="13550" width="17" style="14" customWidth="1"/>
    <col min="13551" max="13551" width="47.7109375" style="14" customWidth="1"/>
    <col min="13552" max="13558" width="13.5703125" style="14" customWidth="1"/>
    <col min="13559" max="13559" width="15.42578125" style="14" customWidth="1"/>
    <col min="13560" max="13562" width="13.5703125" style="14" customWidth="1"/>
    <col min="13563" max="13805" width="11" style="14"/>
    <col min="13806" max="13806" width="17" style="14" customWidth="1"/>
    <col min="13807" max="13807" width="47.7109375" style="14" customWidth="1"/>
    <col min="13808" max="13814" width="13.5703125" style="14" customWidth="1"/>
    <col min="13815" max="13815" width="15.42578125" style="14" customWidth="1"/>
    <col min="13816" max="13818" width="13.5703125" style="14" customWidth="1"/>
    <col min="13819" max="14061" width="11" style="14"/>
    <col min="14062" max="14062" width="17" style="14" customWidth="1"/>
    <col min="14063" max="14063" width="47.7109375" style="14" customWidth="1"/>
    <col min="14064" max="14070" width="13.5703125" style="14" customWidth="1"/>
    <col min="14071" max="14071" width="15.42578125" style="14" customWidth="1"/>
    <col min="14072" max="14074" width="13.5703125" style="14" customWidth="1"/>
    <col min="14075" max="14317" width="11" style="14"/>
    <col min="14318" max="14318" width="17" style="14" customWidth="1"/>
    <col min="14319" max="14319" width="47.7109375" style="14" customWidth="1"/>
    <col min="14320" max="14326" width="13.5703125" style="14" customWidth="1"/>
    <col min="14327" max="14327" width="15.42578125" style="14" customWidth="1"/>
    <col min="14328" max="14330" width="13.5703125" style="14" customWidth="1"/>
    <col min="14331" max="14573" width="11" style="14"/>
    <col min="14574" max="14574" width="17" style="14" customWidth="1"/>
    <col min="14575" max="14575" width="47.7109375" style="14" customWidth="1"/>
    <col min="14576" max="14582" width="13.5703125" style="14" customWidth="1"/>
    <col min="14583" max="14583" width="15.42578125" style="14" customWidth="1"/>
    <col min="14584" max="14586" width="13.5703125" style="14" customWidth="1"/>
    <col min="14587" max="14829" width="11" style="14"/>
    <col min="14830" max="14830" width="17" style="14" customWidth="1"/>
    <col min="14831" max="14831" width="47.7109375" style="14" customWidth="1"/>
    <col min="14832" max="14838" width="13.5703125" style="14" customWidth="1"/>
    <col min="14839" max="14839" width="15.42578125" style="14" customWidth="1"/>
    <col min="14840" max="14842" width="13.5703125" style="14" customWidth="1"/>
    <col min="14843" max="15085" width="11" style="14"/>
    <col min="15086" max="15086" width="17" style="14" customWidth="1"/>
    <col min="15087" max="15087" width="47.7109375" style="14" customWidth="1"/>
    <col min="15088" max="15094" width="13.5703125" style="14" customWidth="1"/>
    <col min="15095" max="15095" width="15.42578125" style="14" customWidth="1"/>
    <col min="15096" max="15098" width="13.5703125" style="14" customWidth="1"/>
    <col min="15099" max="15341" width="11" style="14"/>
    <col min="15342" max="15342" width="17" style="14" customWidth="1"/>
    <col min="15343" max="15343" width="47.7109375" style="14" customWidth="1"/>
    <col min="15344" max="15350" width="13.5703125" style="14" customWidth="1"/>
    <col min="15351" max="15351" width="15.42578125" style="14" customWidth="1"/>
    <col min="15352" max="15354" width="13.5703125" style="14" customWidth="1"/>
    <col min="15355" max="15597" width="11" style="14"/>
    <col min="15598" max="15598" width="17" style="14" customWidth="1"/>
    <col min="15599" max="15599" width="47.7109375" style="14" customWidth="1"/>
    <col min="15600" max="15606" width="13.5703125" style="14" customWidth="1"/>
    <col min="15607" max="15607" width="15.42578125" style="14" customWidth="1"/>
    <col min="15608" max="15610" width="13.5703125" style="14" customWidth="1"/>
    <col min="15611" max="15853" width="11" style="14"/>
    <col min="15854" max="15854" width="17" style="14" customWidth="1"/>
    <col min="15855" max="15855" width="47.7109375" style="14" customWidth="1"/>
    <col min="15856" max="15862" width="13.5703125" style="14" customWidth="1"/>
    <col min="15863" max="15863" width="15.42578125" style="14" customWidth="1"/>
    <col min="15864" max="15866" width="13.5703125" style="14" customWidth="1"/>
    <col min="15867" max="16109" width="11" style="14"/>
    <col min="16110" max="16110" width="17" style="14" customWidth="1"/>
    <col min="16111" max="16111" width="47.7109375" style="14" customWidth="1"/>
    <col min="16112" max="16118" width="13.5703125" style="14" customWidth="1"/>
    <col min="16119" max="16119" width="15.42578125" style="14" customWidth="1"/>
    <col min="16120" max="16122" width="13.5703125" style="14" customWidth="1"/>
    <col min="16123" max="16384" width="11" style="14"/>
  </cols>
  <sheetData>
    <row r="1" spans="1:116">
      <c r="A1" s="553"/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</row>
    <row r="2" spans="1:116">
      <c r="A2" s="554"/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</row>
    <row r="3" spans="1:116" s="60" customFormat="1" ht="19.5" customHeight="1">
      <c r="A3" s="553"/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</row>
    <row r="4" spans="1:116" s="267" customFormat="1" ht="35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Y4" s="268"/>
      <c r="AY4" s="268"/>
      <c r="BQ4" s="268"/>
      <c r="BR4" s="268"/>
      <c r="BS4" s="268"/>
      <c r="BT4" s="268"/>
      <c r="BU4" s="268"/>
      <c r="BV4" s="268"/>
      <c r="BW4" s="268"/>
      <c r="BX4" s="268"/>
      <c r="BY4" s="268"/>
      <c r="BZ4" s="268"/>
      <c r="CA4" s="268"/>
      <c r="CB4" s="268"/>
      <c r="CC4" s="268"/>
      <c r="CD4" s="268"/>
      <c r="CE4" s="268"/>
      <c r="CF4" s="268"/>
      <c r="CG4" s="268"/>
      <c r="CH4" s="268"/>
      <c r="CI4" s="268"/>
      <c r="CJ4" s="268"/>
      <c r="CK4" s="268"/>
      <c r="CL4" s="268"/>
      <c r="CM4" s="268"/>
      <c r="CN4" s="268"/>
      <c r="CO4" s="268"/>
      <c r="CP4" s="268"/>
      <c r="CQ4" s="268"/>
      <c r="CR4" s="268"/>
      <c r="CS4" s="268"/>
      <c r="CT4" s="268"/>
      <c r="CU4" s="268"/>
      <c r="CV4" s="268"/>
      <c r="CW4" s="268"/>
    </row>
    <row r="5" spans="1:116" s="267" customFormat="1" ht="37.5" customHeight="1">
      <c r="A5" s="555" t="s">
        <v>106</v>
      </c>
      <c r="B5" s="262" t="s">
        <v>107</v>
      </c>
      <c r="C5" s="557" t="s">
        <v>182</v>
      </c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551" t="s">
        <v>190</v>
      </c>
      <c r="O5" s="552"/>
      <c r="P5" s="552"/>
      <c r="Q5" s="552"/>
      <c r="R5" s="552"/>
      <c r="S5" s="552"/>
      <c r="T5" s="552"/>
      <c r="U5" s="552"/>
      <c r="V5" s="552"/>
      <c r="W5" s="552"/>
      <c r="X5" s="552"/>
      <c r="Y5" s="545" t="s">
        <v>191</v>
      </c>
      <c r="Z5" s="546"/>
      <c r="AA5" s="546"/>
      <c r="AB5" s="546"/>
      <c r="AC5" s="546"/>
      <c r="AD5" s="546"/>
      <c r="AE5" s="546"/>
      <c r="AF5" s="546"/>
      <c r="AG5" s="546"/>
      <c r="AH5" s="546"/>
      <c r="AI5" s="546"/>
      <c r="AJ5" s="547" t="s">
        <v>183</v>
      </c>
      <c r="AK5" s="548"/>
      <c r="AL5" s="548"/>
      <c r="AM5" s="548"/>
      <c r="AN5" s="548"/>
      <c r="AO5" s="548"/>
      <c r="AP5" s="548"/>
      <c r="AQ5" s="548"/>
      <c r="AR5" s="548"/>
      <c r="AS5" s="548"/>
      <c r="AT5" s="548"/>
      <c r="AU5" s="549" t="s">
        <v>192</v>
      </c>
      <c r="AV5" s="550"/>
      <c r="AW5" s="550"/>
      <c r="AX5" s="550"/>
      <c r="AY5" s="550"/>
      <c r="AZ5" s="550"/>
      <c r="BA5" s="550"/>
      <c r="BB5" s="550"/>
      <c r="BC5" s="550"/>
      <c r="BD5" s="550"/>
      <c r="BE5" s="550"/>
      <c r="BF5" s="542" t="s">
        <v>179</v>
      </c>
      <c r="BG5" s="543"/>
      <c r="BH5" s="543"/>
      <c r="BI5" s="543"/>
      <c r="BJ5" s="543"/>
      <c r="BK5" s="543"/>
      <c r="BL5" s="543"/>
      <c r="BM5" s="543"/>
      <c r="BN5" s="543"/>
      <c r="BO5" s="543"/>
      <c r="BP5" s="544"/>
      <c r="BQ5" s="542" t="s">
        <v>180</v>
      </c>
      <c r="BR5" s="543"/>
      <c r="BS5" s="543"/>
      <c r="BT5" s="543"/>
      <c r="BU5" s="543"/>
      <c r="BV5" s="543"/>
      <c r="BW5" s="543"/>
      <c r="BX5" s="543"/>
      <c r="BY5" s="543"/>
      <c r="BZ5" s="543"/>
      <c r="CA5" s="544"/>
      <c r="CB5" s="542" t="s">
        <v>181</v>
      </c>
      <c r="CC5" s="543"/>
      <c r="CD5" s="543"/>
      <c r="CE5" s="543"/>
      <c r="CF5" s="543"/>
      <c r="CG5" s="543"/>
      <c r="CH5" s="543"/>
      <c r="CI5" s="543"/>
      <c r="CJ5" s="543"/>
      <c r="CK5" s="543"/>
      <c r="CL5" s="544"/>
      <c r="CM5" s="542" t="s">
        <v>189</v>
      </c>
      <c r="CN5" s="543"/>
      <c r="CO5" s="543"/>
      <c r="CP5" s="543"/>
      <c r="CQ5" s="543"/>
      <c r="CR5" s="543"/>
      <c r="CS5" s="543"/>
      <c r="CT5" s="543"/>
      <c r="CU5" s="543"/>
      <c r="CV5" s="543"/>
      <c r="CW5" s="544"/>
      <c r="CZ5" s="559" t="s">
        <v>197</v>
      </c>
      <c r="DA5" s="559"/>
      <c r="DB5" s="559"/>
      <c r="DC5" s="559"/>
      <c r="DE5" s="559" t="s">
        <v>199</v>
      </c>
      <c r="DF5" s="559"/>
      <c r="DG5" s="559"/>
      <c r="DH5" s="559"/>
    </row>
    <row r="6" spans="1:116" s="267" customFormat="1" ht="37.5" customHeight="1">
      <c r="A6" s="556"/>
      <c r="B6" s="263"/>
      <c r="C6" s="137" t="s">
        <v>159</v>
      </c>
      <c r="D6" s="137" t="s">
        <v>40</v>
      </c>
      <c r="E6" s="137" t="s">
        <v>41</v>
      </c>
      <c r="F6" s="137" t="s">
        <v>42</v>
      </c>
      <c r="G6" s="137" t="s">
        <v>43</v>
      </c>
      <c r="H6" s="137" t="s">
        <v>44</v>
      </c>
      <c r="I6" s="137" t="s">
        <v>45</v>
      </c>
      <c r="J6" s="137" t="s">
        <v>46</v>
      </c>
      <c r="K6" s="137" t="s">
        <v>47</v>
      </c>
      <c r="L6" s="137" t="s">
        <v>61</v>
      </c>
      <c r="M6" s="264" t="s">
        <v>49</v>
      </c>
      <c r="N6" s="230" t="s">
        <v>159</v>
      </c>
      <c r="O6" s="228" t="s">
        <v>40</v>
      </c>
      <c r="P6" s="228" t="s">
        <v>41</v>
      </c>
      <c r="Q6" s="228" t="s">
        <v>42</v>
      </c>
      <c r="R6" s="228" t="s">
        <v>43</v>
      </c>
      <c r="S6" s="228" t="s">
        <v>44</v>
      </c>
      <c r="T6" s="228" t="s">
        <v>45</v>
      </c>
      <c r="U6" s="228" t="s">
        <v>46</v>
      </c>
      <c r="V6" s="228" t="s">
        <v>47</v>
      </c>
      <c r="W6" s="228" t="s">
        <v>61</v>
      </c>
      <c r="X6" s="261" t="s">
        <v>49</v>
      </c>
      <c r="Y6" s="237" t="s">
        <v>159</v>
      </c>
      <c r="Z6" s="238" t="s">
        <v>40</v>
      </c>
      <c r="AA6" s="238" t="s">
        <v>41</v>
      </c>
      <c r="AB6" s="238" t="s">
        <v>42</v>
      </c>
      <c r="AC6" s="238" t="s">
        <v>43</v>
      </c>
      <c r="AD6" s="238" t="s">
        <v>44</v>
      </c>
      <c r="AE6" s="238" t="s">
        <v>45</v>
      </c>
      <c r="AF6" s="238" t="s">
        <v>46</v>
      </c>
      <c r="AG6" s="238" t="s">
        <v>47</v>
      </c>
      <c r="AH6" s="238" t="s">
        <v>61</v>
      </c>
      <c r="AI6" s="258" t="s">
        <v>49</v>
      </c>
      <c r="AJ6" s="240" t="s">
        <v>159</v>
      </c>
      <c r="AK6" s="241" t="s">
        <v>40</v>
      </c>
      <c r="AL6" s="241" t="s">
        <v>41</v>
      </c>
      <c r="AM6" s="241" t="s">
        <v>42</v>
      </c>
      <c r="AN6" s="241" t="s">
        <v>43</v>
      </c>
      <c r="AO6" s="241" t="s">
        <v>44</v>
      </c>
      <c r="AP6" s="241" t="s">
        <v>45</v>
      </c>
      <c r="AQ6" s="241" t="s">
        <v>46</v>
      </c>
      <c r="AR6" s="241" t="s">
        <v>47</v>
      </c>
      <c r="AS6" s="241" t="s">
        <v>61</v>
      </c>
      <c r="AT6" s="259" t="s">
        <v>49</v>
      </c>
      <c r="AU6" s="231" t="s">
        <v>159</v>
      </c>
      <c r="AV6" s="232" t="s">
        <v>40</v>
      </c>
      <c r="AW6" s="232" t="s">
        <v>41</v>
      </c>
      <c r="AX6" s="232" t="s">
        <v>42</v>
      </c>
      <c r="AY6" s="232" t="s">
        <v>43</v>
      </c>
      <c r="AZ6" s="232" t="s">
        <v>44</v>
      </c>
      <c r="BA6" s="232" t="s">
        <v>45</v>
      </c>
      <c r="BB6" s="232" t="s">
        <v>46</v>
      </c>
      <c r="BC6" s="232" t="s">
        <v>47</v>
      </c>
      <c r="BD6" s="232" t="s">
        <v>61</v>
      </c>
      <c r="BE6" s="260" t="s">
        <v>49</v>
      </c>
      <c r="BF6" s="234" t="s">
        <v>159</v>
      </c>
      <c r="BG6" s="235" t="s">
        <v>40</v>
      </c>
      <c r="BH6" s="235" t="s">
        <v>41</v>
      </c>
      <c r="BI6" s="235" t="s">
        <v>42</v>
      </c>
      <c r="BJ6" s="235" t="s">
        <v>43</v>
      </c>
      <c r="BK6" s="235" t="s">
        <v>44</v>
      </c>
      <c r="BL6" s="235" t="s">
        <v>45</v>
      </c>
      <c r="BM6" s="235" t="s">
        <v>46</v>
      </c>
      <c r="BN6" s="235" t="s">
        <v>47</v>
      </c>
      <c r="BO6" s="235" t="s">
        <v>61</v>
      </c>
      <c r="BP6" s="236" t="s">
        <v>49</v>
      </c>
      <c r="BQ6" s="234" t="s">
        <v>159</v>
      </c>
      <c r="BR6" s="235" t="s">
        <v>40</v>
      </c>
      <c r="BS6" s="235" t="s">
        <v>41</v>
      </c>
      <c r="BT6" s="235" t="s">
        <v>42</v>
      </c>
      <c r="BU6" s="235" t="s">
        <v>43</v>
      </c>
      <c r="BV6" s="235" t="s">
        <v>44</v>
      </c>
      <c r="BW6" s="235" t="s">
        <v>45</v>
      </c>
      <c r="BX6" s="235" t="s">
        <v>46</v>
      </c>
      <c r="BY6" s="235" t="s">
        <v>47</v>
      </c>
      <c r="BZ6" s="235" t="s">
        <v>61</v>
      </c>
      <c r="CA6" s="236" t="s">
        <v>49</v>
      </c>
      <c r="CB6" s="234" t="s">
        <v>159</v>
      </c>
      <c r="CC6" s="235" t="s">
        <v>40</v>
      </c>
      <c r="CD6" s="235" t="s">
        <v>41</v>
      </c>
      <c r="CE6" s="235" t="s">
        <v>42</v>
      </c>
      <c r="CF6" s="235" t="s">
        <v>43</v>
      </c>
      <c r="CG6" s="235" t="s">
        <v>44</v>
      </c>
      <c r="CH6" s="235" t="s">
        <v>45</v>
      </c>
      <c r="CI6" s="235" t="s">
        <v>46</v>
      </c>
      <c r="CJ6" s="235" t="s">
        <v>47</v>
      </c>
      <c r="CK6" s="235" t="s">
        <v>61</v>
      </c>
      <c r="CL6" s="236" t="s">
        <v>49</v>
      </c>
      <c r="CM6" s="234" t="s">
        <v>159</v>
      </c>
      <c r="CN6" s="235" t="s">
        <v>40</v>
      </c>
      <c r="CO6" s="235" t="s">
        <v>41</v>
      </c>
      <c r="CP6" s="235" t="s">
        <v>42</v>
      </c>
      <c r="CQ6" s="235" t="s">
        <v>43</v>
      </c>
      <c r="CR6" s="235" t="s">
        <v>44</v>
      </c>
      <c r="CS6" s="235" t="s">
        <v>45</v>
      </c>
      <c r="CT6" s="235" t="s">
        <v>46</v>
      </c>
      <c r="CU6" s="235" t="s">
        <v>47</v>
      </c>
      <c r="CV6" s="235" t="s">
        <v>61</v>
      </c>
      <c r="CW6" s="273" t="s">
        <v>49</v>
      </c>
      <c r="CZ6" s="273" t="s">
        <v>196</v>
      </c>
      <c r="DA6" s="273" t="s">
        <v>93</v>
      </c>
      <c r="DB6" s="273" t="s">
        <v>94</v>
      </c>
      <c r="DC6" s="273" t="s">
        <v>194</v>
      </c>
      <c r="DD6" s="293" t="s">
        <v>198</v>
      </c>
      <c r="DE6" s="273" t="s">
        <v>196</v>
      </c>
      <c r="DF6" s="273" t="s">
        <v>93</v>
      </c>
      <c r="DG6" s="273" t="s">
        <v>94</v>
      </c>
      <c r="DH6" s="273" t="s">
        <v>194</v>
      </c>
    </row>
    <row r="7" spans="1:116" ht="32.25" customHeight="1">
      <c r="A7" s="85" t="s">
        <v>0</v>
      </c>
      <c r="B7" s="86" t="s">
        <v>111</v>
      </c>
      <c r="C7" s="63" t="e">
        <f>SUM(D7:M7)</f>
        <v>#REF!</v>
      </c>
      <c r="D7" s="87" t="e">
        <f>+#REF!</f>
        <v>#REF!</v>
      </c>
      <c r="E7" s="87" t="e">
        <f>+#REF!</f>
        <v>#REF!</v>
      </c>
      <c r="F7" s="87" t="e">
        <f>+#REF!</f>
        <v>#REF!</v>
      </c>
      <c r="G7" s="87" t="e">
        <f>+#REF!</f>
        <v>#REF!</v>
      </c>
      <c r="H7" s="87" t="e">
        <f>+#REF!</f>
        <v>#REF!</v>
      </c>
      <c r="I7" s="87" t="e">
        <f>+#REF!</f>
        <v>#REF!</v>
      </c>
      <c r="J7" s="87" t="e">
        <f>+#REF!</f>
        <v>#REF!</v>
      </c>
      <c r="K7" s="87" t="e">
        <f>+#REF!</f>
        <v>#REF!</v>
      </c>
      <c r="L7" s="87" t="e">
        <f>+#REF!</f>
        <v>#REF!</v>
      </c>
      <c r="M7" s="87" t="e">
        <f>+#REF!</f>
        <v>#REF!</v>
      </c>
      <c r="N7" s="63" t="e">
        <f>SUM(O7:X7)</f>
        <v>#REF!</v>
      </c>
      <c r="O7" s="87" t="e">
        <f>+#REF!</f>
        <v>#REF!</v>
      </c>
      <c r="P7" s="87" t="e">
        <f>+#REF!</f>
        <v>#REF!</v>
      </c>
      <c r="Q7" s="87" t="e">
        <f>+#REF!</f>
        <v>#REF!</v>
      </c>
      <c r="R7" s="87" t="e">
        <f>+#REF!</f>
        <v>#REF!</v>
      </c>
      <c r="S7" s="87" t="e">
        <f>+#REF!</f>
        <v>#REF!</v>
      </c>
      <c r="T7" s="87" t="e">
        <f>+#REF!</f>
        <v>#REF!</v>
      </c>
      <c r="U7" s="87" t="e">
        <f>+#REF!</f>
        <v>#REF!</v>
      </c>
      <c r="V7" s="87" t="e">
        <f>+#REF!</f>
        <v>#REF!</v>
      </c>
      <c r="W7" s="87" t="e">
        <f>+#REF!</f>
        <v>#REF!</v>
      </c>
      <c r="X7" s="87" t="e">
        <f>+#REF!</f>
        <v>#REF!</v>
      </c>
      <c r="Y7" s="63" t="e">
        <f>SUM(Z7:AI7)</f>
        <v>#REF!</v>
      </c>
      <c r="Z7" s="87" t="e">
        <f>+#REF!</f>
        <v>#REF!</v>
      </c>
      <c r="AA7" s="87" t="e">
        <f>+#REF!</f>
        <v>#REF!</v>
      </c>
      <c r="AB7" s="87" t="e">
        <f>+#REF!</f>
        <v>#REF!</v>
      </c>
      <c r="AC7" s="87" t="e">
        <f>+#REF!</f>
        <v>#REF!</v>
      </c>
      <c r="AD7" s="87" t="e">
        <f>+#REF!</f>
        <v>#REF!</v>
      </c>
      <c r="AE7" s="87" t="e">
        <f>+#REF!</f>
        <v>#REF!</v>
      </c>
      <c r="AF7" s="87" t="e">
        <f>+#REF!</f>
        <v>#REF!</v>
      </c>
      <c r="AG7" s="87" t="e">
        <f>+#REF!</f>
        <v>#REF!</v>
      </c>
      <c r="AH7" s="87" t="e">
        <f>+#REF!</f>
        <v>#REF!</v>
      </c>
      <c r="AI7" s="87" t="e">
        <f>+#REF!</f>
        <v>#REF!</v>
      </c>
      <c r="AJ7" s="63" t="e">
        <f>SUM(AK7:AT7)</f>
        <v>#REF!</v>
      </c>
      <c r="AK7" s="87" t="e">
        <f>+#REF!</f>
        <v>#REF!</v>
      </c>
      <c r="AL7" s="87" t="e">
        <f>+#REF!</f>
        <v>#REF!</v>
      </c>
      <c r="AM7" s="87" t="e">
        <f>+#REF!</f>
        <v>#REF!</v>
      </c>
      <c r="AN7" s="87" t="e">
        <f>+#REF!</f>
        <v>#REF!</v>
      </c>
      <c r="AO7" s="87" t="e">
        <f>+#REF!</f>
        <v>#REF!</v>
      </c>
      <c r="AP7" s="87" t="e">
        <f>+#REF!</f>
        <v>#REF!</v>
      </c>
      <c r="AQ7" s="87" t="e">
        <f>+#REF!</f>
        <v>#REF!</v>
      </c>
      <c r="AR7" s="87" t="e">
        <f>+#REF!</f>
        <v>#REF!</v>
      </c>
      <c r="AS7" s="87" t="e">
        <f>+#REF!</f>
        <v>#REF!</v>
      </c>
      <c r="AT7" s="87" t="e">
        <f>+#REF!</f>
        <v>#REF!</v>
      </c>
      <c r="AU7" s="63" t="e">
        <f>SUM(AV7:BE7)</f>
        <v>#REF!</v>
      </c>
      <c r="AV7" s="87" t="e">
        <f>+#REF!</f>
        <v>#REF!</v>
      </c>
      <c r="AW7" s="87" t="e">
        <f>+#REF!</f>
        <v>#REF!</v>
      </c>
      <c r="AX7" s="87" t="e">
        <f>+#REF!</f>
        <v>#REF!</v>
      </c>
      <c r="AY7" s="87" t="e">
        <f>+#REF!</f>
        <v>#REF!</v>
      </c>
      <c r="AZ7" s="87" t="e">
        <f>+#REF!</f>
        <v>#REF!</v>
      </c>
      <c r="BA7" s="87" t="e">
        <f>+#REF!</f>
        <v>#REF!</v>
      </c>
      <c r="BB7" s="87" t="e">
        <f>+#REF!</f>
        <v>#REF!</v>
      </c>
      <c r="BC7" s="87" t="e">
        <f>+#REF!</f>
        <v>#REF!</v>
      </c>
      <c r="BD7" s="87" t="e">
        <f>+#REF!</f>
        <v>#REF!</v>
      </c>
      <c r="BE7" s="87" t="e">
        <f>+#REF!</f>
        <v>#REF!</v>
      </c>
      <c r="BF7" s="249">
        <f>IFERROR(+N7/C7*100-100, 0)</f>
        <v>0</v>
      </c>
      <c r="BG7" s="243">
        <f t="shared" ref="BG7:CW12" si="0">IFERROR(+O7/D7*100-100, 0)</f>
        <v>0</v>
      </c>
      <c r="BH7" s="243">
        <f t="shared" si="0"/>
        <v>0</v>
      </c>
      <c r="BI7" s="243">
        <f t="shared" si="0"/>
        <v>0</v>
      </c>
      <c r="BJ7" s="243">
        <f t="shared" si="0"/>
        <v>0</v>
      </c>
      <c r="BK7" s="243">
        <f t="shared" si="0"/>
        <v>0</v>
      </c>
      <c r="BL7" s="243">
        <f t="shared" si="0"/>
        <v>0</v>
      </c>
      <c r="BM7" s="243">
        <f t="shared" si="0"/>
        <v>0</v>
      </c>
      <c r="BN7" s="243">
        <f t="shared" si="0"/>
        <v>0</v>
      </c>
      <c r="BO7" s="243">
        <f t="shared" si="0"/>
        <v>0</v>
      </c>
      <c r="BP7" s="243">
        <f t="shared" si="0"/>
        <v>0</v>
      </c>
      <c r="BQ7" s="249">
        <f t="shared" si="0"/>
        <v>0</v>
      </c>
      <c r="BR7" s="243">
        <f t="shared" si="0"/>
        <v>0</v>
      </c>
      <c r="BS7" s="243">
        <f t="shared" si="0"/>
        <v>0</v>
      </c>
      <c r="BT7" s="243">
        <f t="shared" si="0"/>
        <v>0</v>
      </c>
      <c r="BU7" s="243">
        <f t="shared" si="0"/>
        <v>0</v>
      </c>
      <c r="BV7" s="243">
        <f t="shared" si="0"/>
        <v>0</v>
      </c>
      <c r="BW7" s="243">
        <f t="shared" si="0"/>
        <v>0</v>
      </c>
      <c r="BX7" s="243">
        <f t="shared" si="0"/>
        <v>0</v>
      </c>
      <c r="BY7" s="243">
        <f t="shared" si="0"/>
        <v>0</v>
      </c>
      <c r="BZ7" s="243">
        <f t="shared" si="0"/>
        <v>0</v>
      </c>
      <c r="CA7" s="243">
        <f t="shared" si="0"/>
        <v>0</v>
      </c>
      <c r="CB7" s="243">
        <f t="shared" si="0"/>
        <v>0</v>
      </c>
      <c r="CC7" s="243">
        <f t="shared" si="0"/>
        <v>0</v>
      </c>
      <c r="CD7" s="243">
        <f t="shared" si="0"/>
        <v>0</v>
      </c>
      <c r="CE7" s="243">
        <f t="shared" si="0"/>
        <v>0</v>
      </c>
      <c r="CF7" s="243">
        <f t="shared" si="0"/>
        <v>0</v>
      </c>
      <c r="CG7" s="243">
        <f t="shared" si="0"/>
        <v>0</v>
      </c>
      <c r="CH7" s="243">
        <f t="shared" si="0"/>
        <v>0</v>
      </c>
      <c r="CI7" s="243">
        <f t="shared" si="0"/>
        <v>0</v>
      </c>
      <c r="CJ7" s="243">
        <f t="shared" si="0"/>
        <v>0</v>
      </c>
      <c r="CK7" s="243">
        <f t="shared" si="0"/>
        <v>0</v>
      </c>
      <c r="CL7" s="243">
        <f t="shared" si="0"/>
        <v>0</v>
      </c>
      <c r="CM7" s="243">
        <f t="shared" si="0"/>
        <v>0</v>
      </c>
      <c r="CN7" s="243">
        <f t="shared" si="0"/>
        <v>0</v>
      </c>
      <c r="CO7" s="243">
        <f t="shared" si="0"/>
        <v>0</v>
      </c>
      <c r="CP7" s="243">
        <f t="shared" si="0"/>
        <v>0</v>
      </c>
      <c r="CQ7" s="243">
        <f t="shared" si="0"/>
        <v>0</v>
      </c>
      <c r="CR7" s="243">
        <f t="shared" si="0"/>
        <v>0</v>
      </c>
      <c r="CS7" s="243">
        <f t="shared" si="0"/>
        <v>0</v>
      </c>
      <c r="CT7" s="243">
        <f t="shared" si="0"/>
        <v>0</v>
      </c>
      <c r="CU7" s="243">
        <f t="shared" si="0"/>
        <v>0</v>
      </c>
      <c r="CV7" s="243">
        <f t="shared" si="0"/>
        <v>0</v>
      </c>
      <c r="CW7" s="244">
        <f t="shared" si="0"/>
        <v>0</v>
      </c>
      <c r="CZ7" s="291" t="e">
        <f>+#REF!</f>
        <v>#REF!</v>
      </c>
      <c r="DA7" s="291" t="e">
        <f>+#REF!</f>
        <v>#REF!</v>
      </c>
      <c r="DB7" s="291" t="e">
        <f>+#REF!</f>
        <v>#REF!</v>
      </c>
      <c r="DC7" s="291" t="e">
        <f>+#REF!</f>
        <v>#REF!</v>
      </c>
      <c r="DE7" s="291">
        <f>+BF7</f>
        <v>0</v>
      </c>
      <c r="DF7" s="291">
        <f>+BQ7</f>
        <v>0</v>
      </c>
      <c r="DG7" s="291">
        <f>+CB7</f>
        <v>0</v>
      </c>
      <c r="DH7" s="291">
        <f t="shared" ref="DH7:DH9" si="1">+CM7</f>
        <v>0</v>
      </c>
      <c r="DI7" s="291"/>
      <c r="DJ7" s="291"/>
      <c r="DK7" s="291"/>
      <c r="DL7" s="291"/>
    </row>
    <row r="8" spans="1:116" ht="32.25" customHeight="1">
      <c r="A8" s="85" t="s">
        <v>2</v>
      </c>
      <c r="B8" s="86" t="s">
        <v>3</v>
      </c>
      <c r="C8" s="63" t="e">
        <f t="shared" ref="C8:C22" si="2">SUM(D8:M8)</f>
        <v>#REF!</v>
      </c>
      <c r="D8" s="87" t="e">
        <f>+#REF!</f>
        <v>#REF!</v>
      </c>
      <c r="E8" s="87" t="e">
        <f>+#REF!</f>
        <v>#REF!</v>
      </c>
      <c r="F8" s="87" t="e">
        <f>+#REF!</f>
        <v>#REF!</v>
      </c>
      <c r="G8" s="87" t="e">
        <f>+#REF!</f>
        <v>#REF!</v>
      </c>
      <c r="H8" s="87" t="e">
        <f>+#REF!</f>
        <v>#REF!</v>
      </c>
      <c r="I8" s="87" t="e">
        <f>+#REF!</f>
        <v>#REF!</v>
      </c>
      <c r="J8" s="87" t="e">
        <f>+#REF!</f>
        <v>#REF!</v>
      </c>
      <c r="K8" s="87" t="e">
        <f>+#REF!</f>
        <v>#REF!</v>
      </c>
      <c r="L8" s="87" t="e">
        <f>+#REF!</f>
        <v>#REF!</v>
      </c>
      <c r="M8" s="87" t="e">
        <f>+#REF!</f>
        <v>#REF!</v>
      </c>
      <c r="N8" s="63" t="e">
        <f t="shared" ref="N8:N22" si="3">SUM(O8:X8)</f>
        <v>#REF!</v>
      </c>
      <c r="O8" s="87" t="e">
        <f>+#REF!</f>
        <v>#REF!</v>
      </c>
      <c r="P8" s="87" t="e">
        <f>+#REF!</f>
        <v>#REF!</v>
      </c>
      <c r="Q8" s="87" t="e">
        <f>+#REF!</f>
        <v>#REF!</v>
      </c>
      <c r="R8" s="87" t="e">
        <f>+#REF!</f>
        <v>#REF!</v>
      </c>
      <c r="S8" s="87" t="e">
        <f>+#REF!</f>
        <v>#REF!</v>
      </c>
      <c r="T8" s="87" t="e">
        <f>+#REF!</f>
        <v>#REF!</v>
      </c>
      <c r="U8" s="87" t="e">
        <f>+#REF!</f>
        <v>#REF!</v>
      </c>
      <c r="V8" s="87" t="e">
        <f>+#REF!</f>
        <v>#REF!</v>
      </c>
      <c r="W8" s="87" t="e">
        <f>+#REF!</f>
        <v>#REF!</v>
      </c>
      <c r="X8" s="87" t="e">
        <f>+#REF!</f>
        <v>#REF!</v>
      </c>
      <c r="Y8" s="63" t="e">
        <f t="shared" ref="Y8:Y22" si="4">SUM(Z8:AI8)</f>
        <v>#REF!</v>
      </c>
      <c r="Z8" s="87" t="e">
        <f>+#REF!</f>
        <v>#REF!</v>
      </c>
      <c r="AA8" s="87" t="e">
        <f>+#REF!</f>
        <v>#REF!</v>
      </c>
      <c r="AB8" s="87" t="e">
        <f>+#REF!</f>
        <v>#REF!</v>
      </c>
      <c r="AC8" s="87" t="e">
        <f>+#REF!</f>
        <v>#REF!</v>
      </c>
      <c r="AD8" s="87" t="e">
        <f>+#REF!</f>
        <v>#REF!</v>
      </c>
      <c r="AE8" s="87" t="e">
        <f>+#REF!</f>
        <v>#REF!</v>
      </c>
      <c r="AF8" s="87" t="e">
        <f>+#REF!</f>
        <v>#REF!</v>
      </c>
      <c r="AG8" s="87" t="e">
        <f>+#REF!</f>
        <v>#REF!</v>
      </c>
      <c r="AH8" s="87" t="e">
        <f>+#REF!</f>
        <v>#REF!</v>
      </c>
      <c r="AI8" s="87" t="e">
        <f>+#REF!</f>
        <v>#REF!</v>
      </c>
      <c r="AJ8" s="63" t="e">
        <f t="shared" ref="AJ8:AJ22" si="5">SUM(AK8:AT8)</f>
        <v>#REF!</v>
      </c>
      <c r="AK8" s="87" t="e">
        <f>+#REF!</f>
        <v>#REF!</v>
      </c>
      <c r="AL8" s="87" t="e">
        <f>+#REF!</f>
        <v>#REF!</v>
      </c>
      <c r="AM8" s="87" t="e">
        <f>+#REF!</f>
        <v>#REF!</v>
      </c>
      <c r="AN8" s="87" t="e">
        <f>+#REF!</f>
        <v>#REF!</v>
      </c>
      <c r="AO8" s="87" t="e">
        <f>+#REF!</f>
        <v>#REF!</v>
      </c>
      <c r="AP8" s="87" t="e">
        <f>+#REF!</f>
        <v>#REF!</v>
      </c>
      <c r="AQ8" s="87" t="e">
        <f>+#REF!</f>
        <v>#REF!</v>
      </c>
      <c r="AR8" s="87" t="e">
        <f>+#REF!</f>
        <v>#REF!</v>
      </c>
      <c r="AS8" s="87" t="e">
        <f>+#REF!</f>
        <v>#REF!</v>
      </c>
      <c r="AT8" s="87" t="e">
        <f>+#REF!</f>
        <v>#REF!</v>
      </c>
      <c r="AU8" s="63" t="e">
        <f t="shared" ref="AU8:AU22" si="6">SUM(AV8:BE8)</f>
        <v>#REF!</v>
      </c>
      <c r="AV8" s="87" t="e">
        <f>+#REF!</f>
        <v>#REF!</v>
      </c>
      <c r="AW8" s="87" t="e">
        <f>+#REF!</f>
        <v>#REF!</v>
      </c>
      <c r="AX8" s="87" t="e">
        <f>+#REF!</f>
        <v>#REF!</v>
      </c>
      <c r="AY8" s="87" t="e">
        <f>+#REF!</f>
        <v>#REF!</v>
      </c>
      <c r="AZ8" s="87" t="e">
        <f>+#REF!</f>
        <v>#REF!</v>
      </c>
      <c r="BA8" s="87" t="e">
        <f>+#REF!</f>
        <v>#REF!</v>
      </c>
      <c r="BB8" s="87" t="e">
        <f>+#REF!</f>
        <v>#REF!</v>
      </c>
      <c r="BC8" s="87" t="e">
        <f>+#REF!</f>
        <v>#REF!</v>
      </c>
      <c r="BD8" s="87" t="e">
        <f>+#REF!</f>
        <v>#REF!</v>
      </c>
      <c r="BE8" s="87" t="e">
        <f>+#REF!</f>
        <v>#REF!</v>
      </c>
      <c r="BF8" s="250">
        <f t="shared" ref="BF8:BF25" si="7">IFERROR(+N8/C8*100-100, 0)</f>
        <v>0</v>
      </c>
      <c r="BG8" s="245">
        <f t="shared" si="0"/>
        <v>0</v>
      </c>
      <c r="BH8" s="245">
        <f t="shared" si="0"/>
        <v>0</v>
      </c>
      <c r="BI8" s="245">
        <f t="shared" si="0"/>
        <v>0</v>
      </c>
      <c r="BJ8" s="245">
        <f t="shared" si="0"/>
        <v>0</v>
      </c>
      <c r="BK8" s="245">
        <f t="shared" si="0"/>
        <v>0</v>
      </c>
      <c r="BL8" s="245">
        <f t="shared" si="0"/>
        <v>0</v>
      </c>
      <c r="BM8" s="245">
        <f t="shared" si="0"/>
        <v>0</v>
      </c>
      <c r="BN8" s="245">
        <f t="shared" si="0"/>
        <v>0</v>
      </c>
      <c r="BO8" s="245">
        <f t="shared" si="0"/>
        <v>0</v>
      </c>
      <c r="BP8" s="245">
        <f t="shared" si="0"/>
        <v>0</v>
      </c>
      <c r="BQ8" s="250">
        <f t="shared" si="0"/>
        <v>0</v>
      </c>
      <c r="BR8" s="245">
        <f t="shared" si="0"/>
        <v>0</v>
      </c>
      <c r="BS8" s="245">
        <f t="shared" si="0"/>
        <v>0</v>
      </c>
      <c r="BT8" s="245">
        <f t="shared" si="0"/>
        <v>0</v>
      </c>
      <c r="BU8" s="245">
        <f t="shared" si="0"/>
        <v>0</v>
      </c>
      <c r="BV8" s="245">
        <f t="shared" si="0"/>
        <v>0</v>
      </c>
      <c r="BW8" s="245">
        <f t="shared" si="0"/>
        <v>0</v>
      </c>
      <c r="BX8" s="245">
        <f t="shared" si="0"/>
        <v>0</v>
      </c>
      <c r="BY8" s="245">
        <f t="shared" si="0"/>
        <v>0</v>
      </c>
      <c r="BZ8" s="245">
        <f t="shared" si="0"/>
        <v>0</v>
      </c>
      <c r="CA8" s="245">
        <f t="shared" si="0"/>
        <v>0</v>
      </c>
      <c r="CB8" s="255">
        <f t="shared" si="0"/>
        <v>0</v>
      </c>
      <c r="CC8" s="245">
        <f t="shared" si="0"/>
        <v>0</v>
      </c>
      <c r="CD8" s="245">
        <f t="shared" si="0"/>
        <v>0</v>
      </c>
      <c r="CE8" s="245">
        <f t="shared" si="0"/>
        <v>0</v>
      </c>
      <c r="CF8" s="245">
        <f t="shared" si="0"/>
        <v>0</v>
      </c>
      <c r="CG8" s="245">
        <f t="shared" si="0"/>
        <v>0</v>
      </c>
      <c r="CH8" s="245">
        <f t="shared" si="0"/>
        <v>0</v>
      </c>
      <c r="CI8" s="245">
        <f t="shared" si="0"/>
        <v>0</v>
      </c>
      <c r="CJ8" s="245">
        <f t="shared" si="0"/>
        <v>0</v>
      </c>
      <c r="CK8" s="245">
        <f t="shared" si="0"/>
        <v>0</v>
      </c>
      <c r="CL8" s="245">
        <f t="shared" si="0"/>
        <v>0</v>
      </c>
      <c r="CM8" s="255">
        <f t="shared" si="0"/>
        <v>0</v>
      </c>
      <c r="CN8" s="245">
        <f t="shared" si="0"/>
        <v>0</v>
      </c>
      <c r="CO8" s="245">
        <f t="shared" si="0"/>
        <v>0</v>
      </c>
      <c r="CP8" s="245">
        <f t="shared" si="0"/>
        <v>0</v>
      </c>
      <c r="CQ8" s="245">
        <f t="shared" si="0"/>
        <v>0</v>
      </c>
      <c r="CR8" s="245">
        <f t="shared" si="0"/>
        <v>0</v>
      </c>
      <c r="CS8" s="245">
        <f t="shared" si="0"/>
        <v>0</v>
      </c>
      <c r="CT8" s="245">
        <f t="shared" si="0"/>
        <v>0</v>
      </c>
      <c r="CU8" s="245">
        <f t="shared" si="0"/>
        <v>0</v>
      </c>
      <c r="CV8" s="245">
        <f t="shared" si="0"/>
        <v>0</v>
      </c>
      <c r="CW8" s="246">
        <f t="shared" si="0"/>
        <v>0</v>
      </c>
      <c r="CZ8" s="291" t="e">
        <f>+#REF!</f>
        <v>#REF!</v>
      </c>
      <c r="DA8" s="291" t="e">
        <f>+#REF!</f>
        <v>#REF!</v>
      </c>
      <c r="DB8" s="291" t="e">
        <f>+#REF!</f>
        <v>#REF!</v>
      </c>
      <c r="DC8" s="291" t="e">
        <f>+#REF!</f>
        <v>#REF!</v>
      </c>
      <c r="DE8" s="291">
        <f t="shared" ref="DE8:DE20" si="8">+BF8</f>
        <v>0</v>
      </c>
      <c r="DF8" s="291">
        <f t="shared" ref="DF8:DF20" si="9">+BQ8</f>
        <v>0</v>
      </c>
      <c r="DG8" s="291">
        <f t="shared" ref="DG8:DG20" si="10">+CB8</f>
        <v>0</v>
      </c>
      <c r="DH8" s="291">
        <f t="shared" si="1"/>
        <v>0</v>
      </c>
      <c r="DI8" s="291"/>
      <c r="DJ8" s="291"/>
      <c r="DK8" s="291"/>
    </row>
    <row r="9" spans="1:116" ht="32.25" customHeight="1">
      <c r="A9" s="85" t="s">
        <v>4</v>
      </c>
      <c r="B9" s="86" t="s">
        <v>112</v>
      </c>
      <c r="C9" s="63" t="e">
        <f t="shared" si="2"/>
        <v>#REF!</v>
      </c>
      <c r="D9" s="87" t="e">
        <f>+#REF!</f>
        <v>#REF!</v>
      </c>
      <c r="E9" s="87" t="e">
        <f>+#REF!</f>
        <v>#REF!</v>
      </c>
      <c r="F9" s="87" t="e">
        <f>+#REF!</f>
        <v>#REF!</v>
      </c>
      <c r="G9" s="87" t="e">
        <f>+#REF!</f>
        <v>#REF!</v>
      </c>
      <c r="H9" s="87" t="e">
        <f>+#REF!</f>
        <v>#REF!</v>
      </c>
      <c r="I9" s="87" t="e">
        <f>+#REF!</f>
        <v>#REF!</v>
      </c>
      <c r="J9" s="87" t="e">
        <f>+#REF!</f>
        <v>#REF!</v>
      </c>
      <c r="K9" s="87" t="e">
        <f>+#REF!</f>
        <v>#REF!</v>
      </c>
      <c r="L9" s="87" t="e">
        <f>+#REF!</f>
        <v>#REF!</v>
      </c>
      <c r="M9" s="87" t="e">
        <f>+#REF!</f>
        <v>#REF!</v>
      </c>
      <c r="N9" s="63" t="e">
        <f t="shared" si="3"/>
        <v>#REF!</v>
      </c>
      <c r="O9" s="87" t="e">
        <f>+#REF!</f>
        <v>#REF!</v>
      </c>
      <c r="P9" s="87" t="e">
        <f>+#REF!</f>
        <v>#REF!</v>
      </c>
      <c r="Q9" s="87" t="e">
        <f>+#REF!</f>
        <v>#REF!</v>
      </c>
      <c r="R9" s="87" t="e">
        <f>+#REF!</f>
        <v>#REF!</v>
      </c>
      <c r="S9" s="87" t="e">
        <f>+#REF!</f>
        <v>#REF!</v>
      </c>
      <c r="T9" s="87" t="e">
        <f>+#REF!</f>
        <v>#REF!</v>
      </c>
      <c r="U9" s="87" t="e">
        <f>+#REF!</f>
        <v>#REF!</v>
      </c>
      <c r="V9" s="87" t="e">
        <f>+#REF!</f>
        <v>#REF!</v>
      </c>
      <c r="W9" s="87" t="e">
        <f>+#REF!</f>
        <v>#REF!</v>
      </c>
      <c r="X9" s="87" t="e">
        <f>+#REF!</f>
        <v>#REF!</v>
      </c>
      <c r="Y9" s="63" t="e">
        <f>SUM(Z9:AI9)</f>
        <v>#REF!</v>
      </c>
      <c r="Z9" s="87" t="e">
        <f>+#REF!</f>
        <v>#REF!</v>
      </c>
      <c r="AA9" s="87" t="e">
        <f>+#REF!</f>
        <v>#REF!</v>
      </c>
      <c r="AB9" s="87" t="e">
        <f>+#REF!</f>
        <v>#REF!</v>
      </c>
      <c r="AC9" s="87" t="e">
        <f>+#REF!</f>
        <v>#REF!</v>
      </c>
      <c r="AD9" s="87" t="e">
        <f>+#REF!</f>
        <v>#REF!</v>
      </c>
      <c r="AE9" s="87" t="e">
        <f>+#REF!</f>
        <v>#REF!</v>
      </c>
      <c r="AF9" s="87" t="e">
        <f>+#REF!</f>
        <v>#REF!</v>
      </c>
      <c r="AG9" s="87" t="e">
        <f>+#REF!</f>
        <v>#REF!</v>
      </c>
      <c r="AH9" s="87" t="e">
        <f>+#REF!</f>
        <v>#REF!</v>
      </c>
      <c r="AI9" s="87" t="e">
        <f>+#REF!</f>
        <v>#REF!</v>
      </c>
      <c r="AJ9" s="63" t="e">
        <f t="shared" si="5"/>
        <v>#REF!</v>
      </c>
      <c r="AK9" s="87" t="e">
        <f>+#REF!</f>
        <v>#REF!</v>
      </c>
      <c r="AL9" s="87" t="e">
        <f>+#REF!</f>
        <v>#REF!</v>
      </c>
      <c r="AM9" s="87" t="e">
        <f>+#REF!</f>
        <v>#REF!</v>
      </c>
      <c r="AN9" s="87" t="e">
        <f>+#REF!</f>
        <v>#REF!</v>
      </c>
      <c r="AO9" s="87" t="e">
        <f>+#REF!</f>
        <v>#REF!</v>
      </c>
      <c r="AP9" s="87" t="e">
        <f>+#REF!</f>
        <v>#REF!</v>
      </c>
      <c r="AQ9" s="87" t="e">
        <f>+#REF!</f>
        <v>#REF!</v>
      </c>
      <c r="AR9" s="87" t="e">
        <f>+#REF!</f>
        <v>#REF!</v>
      </c>
      <c r="AS9" s="87" t="e">
        <f>+#REF!</f>
        <v>#REF!</v>
      </c>
      <c r="AT9" s="87" t="e">
        <f>+#REF!</f>
        <v>#REF!</v>
      </c>
      <c r="AU9" s="63" t="e">
        <f t="shared" si="6"/>
        <v>#REF!</v>
      </c>
      <c r="AV9" s="87" t="e">
        <f>+#REF!</f>
        <v>#REF!</v>
      </c>
      <c r="AW9" s="87" t="e">
        <f>+#REF!</f>
        <v>#REF!</v>
      </c>
      <c r="AX9" s="87" t="e">
        <f>+#REF!</f>
        <v>#REF!</v>
      </c>
      <c r="AY9" s="87" t="e">
        <f>+#REF!</f>
        <v>#REF!</v>
      </c>
      <c r="AZ9" s="87" t="e">
        <f>+#REF!</f>
        <v>#REF!</v>
      </c>
      <c r="BA9" s="87" t="e">
        <f>+#REF!</f>
        <v>#REF!</v>
      </c>
      <c r="BB9" s="87" t="e">
        <f>+#REF!</f>
        <v>#REF!</v>
      </c>
      <c r="BC9" s="87" t="e">
        <f>+#REF!</f>
        <v>#REF!</v>
      </c>
      <c r="BD9" s="87" t="e">
        <f>+#REF!</f>
        <v>#REF!</v>
      </c>
      <c r="BE9" s="87" t="e">
        <f>+#REF!</f>
        <v>#REF!</v>
      </c>
      <c r="BF9" s="250">
        <f t="shared" si="7"/>
        <v>0</v>
      </c>
      <c r="BG9" s="245">
        <f t="shared" si="0"/>
        <v>0</v>
      </c>
      <c r="BH9" s="245">
        <f t="shared" si="0"/>
        <v>0</v>
      </c>
      <c r="BI9" s="245">
        <f t="shared" si="0"/>
        <v>0</v>
      </c>
      <c r="BJ9" s="245">
        <f t="shared" si="0"/>
        <v>0</v>
      </c>
      <c r="BK9" s="245">
        <f t="shared" si="0"/>
        <v>0</v>
      </c>
      <c r="BL9" s="245">
        <f t="shared" si="0"/>
        <v>0</v>
      </c>
      <c r="BM9" s="245">
        <f t="shared" si="0"/>
        <v>0</v>
      </c>
      <c r="BN9" s="245">
        <f t="shared" si="0"/>
        <v>0</v>
      </c>
      <c r="BO9" s="245">
        <f t="shared" si="0"/>
        <v>0</v>
      </c>
      <c r="BP9" s="245">
        <f t="shared" si="0"/>
        <v>0</v>
      </c>
      <c r="BQ9" s="255">
        <f>IFERROR(+Y9/N9*100-100, 0)</f>
        <v>0</v>
      </c>
      <c r="BR9" s="245">
        <f t="shared" si="0"/>
        <v>0</v>
      </c>
      <c r="BS9" s="245">
        <f t="shared" si="0"/>
        <v>0</v>
      </c>
      <c r="BT9" s="245">
        <f t="shared" si="0"/>
        <v>0</v>
      </c>
      <c r="BU9" s="245">
        <f t="shared" si="0"/>
        <v>0</v>
      </c>
      <c r="BV9" s="245">
        <f t="shared" si="0"/>
        <v>0</v>
      </c>
      <c r="BW9" s="245">
        <f t="shared" si="0"/>
        <v>0</v>
      </c>
      <c r="BX9" s="245">
        <f t="shared" si="0"/>
        <v>0</v>
      </c>
      <c r="BY9" s="245">
        <f t="shared" si="0"/>
        <v>0</v>
      </c>
      <c r="BZ9" s="245">
        <f t="shared" si="0"/>
        <v>0</v>
      </c>
      <c r="CA9" s="245">
        <f t="shared" si="0"/>
        <v>0</v>
      </c>
      <c r="CB9" s="255">
        <f t="shared" si="0"/>
        <v>0</v>
      </c>
      <c r="CC9" s="245">
        <f t="shared" si="0"/>
        <v>0</v>
      </c>
      <c r="CD9" s="245">
        <f t="shared" si="0"/>
        <v>0</v>
      </c>
      <c r="CE9" s="245">
        <f t="shared" si="0"/>
        <v>0</v>
      </c>
      <c r="CF9" s="245">
        <f t="shared" si="0"/>
        <v>0</v>
      </c>
      <c r="CG9" s="245">
        <f t="shared" si="0"/>
        <v>0</v>
      </c>
      <c r="CH9" s="245">
        <f t="shared" si="0"/>
        <v>0</v>
      </c>
      <c r="CI9" s="245">
        <f t="shared" si="0"/>
        <v>0</v>
      </c>
      <c r="CJ9" s="245">
        <f t="shared" si="0"/>
        <v>0</v>
      </c>
      <c r="CK9" s="245">
        <f t="shared" si="0"/>
        <v>0</v>
      </c>
      <c r="CL9" s="245">
        <f t="shared" si="0"/>
        <v>0</v>
      </c>
      <c r="CM9" s="255">
        <f t="shared" si="0"/>
        <v>0</v>
      </c>
      <c r="CN9" s="245">
        <f t="shared" si="0"/>
        <v>0</v>
      </c>
      <c r="CO9" s="245">
        <f t="shared" si="0"/>
        <v>0</v>
      </c>
      <c r="CP9" s="245">
        <f t="shared" si="0"/>
        <v>0</v>
      </c>
      <c r="CQ9" s="245">
        <f t="shared" si="0"/>
        <v>0</v>
      </c>
      <c r="CR9" s="245">
        <f t="shared" si="0"/>
        <v>0</v>
      </c>
      <c r="CS9" s="245">
        <f t="shared" si="0"/>
        <v>0</v>
      </c>
      <c r="CT9" s="245">
        <f t="shared" si="0"/>
        <v>0</v>
      </c>
      <c r="CU9" s="245">
        <f t="shared" si="0"/>
        <v>0</v>
      </c>
      <c r="CV9" s="245">
        <f t="shared" si="0"/>
        <v>0</v>
      </c>
      <c r="CW9" s="246">
        <f t="shared" si="0"/>
        <v>0</v>
      </c>
      <c r="CZ9" s="291" t="e">
        <f>+#REF!</f>
        <v>#REF!</v>
      </c>
      <c r="DA9" s="291" t="e">
        <f>+#REF!</f>
        <v>#REF!</v>
      </c>
      <c r="DB9" s="291" t="e">
        <f>+#REF!</f>
        <v>#REF!</v>
      </c>
      <c r="DC9" s="291" t="e">
        <f>+#REF!</f>
        <v>#REF!</v>
      </c>
      <c r="DE9" s="294">
        <f t="shared" si="8"/>
        <v>0</v>
      </c>
      <c r="DF9" s="294">
        <f t="shared" si="9"/>
        <v>0</v>
      </c>
      <c r="DG9" s="294">
        <f t="shared" si="10"/>
        <v>0</v>
      </c>
      <c r="DH9" s="291">
        <f t="shared" si="1"/>
        <v>0</v>
      </c>
      <c r="DI9" s="291"/>
      <c r="DJ9" s="291"/>
      <c r="DK9" s="291"/>
    </row>
    <row r="10" spans="1:116" ht="32.25" customHeight="1">
      <c r="A10" s="85" t="s">
        <v>6</v>
      </c>
      <c r="B10" s="86" t="s">
        <v>7</v>
      </c>
      <c r="C10" s="63" t="e">
        <f t="shared" si="2"/>
        <v>#REF!</v>
      </c>
      <c r="D10" s="87" t="e">
        <f>+#REF!</f>
        <v>#REF!</v>
      </c>
      <c r="E10" s="87" t="e">
        <f>+#REF!</f>
        <v>#REF!</v>
      </c>
      <c r="F10" s="87" t="e">
        <f>+#REF!</f>
        <v>#REF!</v>
      </c>
      <c r="G10" s="87" t="e">
        <f>+#REF!</f>
        <v>#REF!</v>
      </c>
      <c r="H10" s="87" t="e">
        <f>+#REF!</f>
        <v>#REF!</v>
      </c>
      <c r="I10" s="87" t="e">
        <f>+#REF!</f>
        <v>#REF!</v>
      </c>
      <c r="J10" s="87" t="e">
        <f>+#REF!</f>
        <v>#REF!</v>
      </c>
      <c r="K10" s="87" t="e">
        <f>+#REF!</f>
        <v>#REF!</v>
      </c>
      <c r="L10" s="87" t="e">
        <f>+#REF!</f>
        <v>#REF!</v>
      </c>
      <c r="M10" s="87" t="e">
        <f>+#REF!</f>
        <v>#REF!</v>
      </c>
      <c r="N10" s="63" t="e">
        <f t="shared" si="3"/>
        <v>#REF!</v>
      </c>
      <c r="O10" s="87" t="e">
        <f>+#REF!</f>
        <v>#REF!</v>
      </c>
      <c r="P10" s="87" t="e">
        <f>+#REF!</f>
        <v>#REF!</v>
      </c>
      <c r="Q10" s="87" t="e">
        <f>+#REF!</f>
        <v>#REF!</v>
      </c>
      <c r="R10" s="87" t="e">
        <f>+#REF!</f>
        <v>#REF!</v>
      </c>
      <c r="S10" s="87" t="e">
        <f>+#REF!</f>
        <v>#REF!</v>
      </c>
      <c r="T10" s="87" t="e">
        <f>+#REF!</f>
        <v>#REF!</v>
      </c>
      <c r="U10" s="87" t="e">
        <f>+#REF!</f>
        <v>#REF!</v>
      </c>
      <c r="V10" s="87" t="e">
        <f>+#REF!</f>
        <v>#REF!</v>
      </c>
      <c r="W10" s="87" t="e">
        <f>+#REF!</f>
        <v>#REF!</v>
      </c>
      <c r="X10" s="87" t="e">
        <f>+#REF!</f>
        <v>#REF!</v>
      </c>
      <c r="Y10" s="63" t="e">
        <f t="shared" si="4"/>
        <v>#REF!</v>
      </c>
      <c r="Z10" s="87" t="e">
        <f>+#REF!</f>
        <v>#REF!</v>
      </c>
      <c r="AA10" s="87" t="e">
        <f>+#REF!</f>
        <v>#REF!</v>
      </c>
      <c r="AB10" s="87" t="e">
        <f>+#REF!</f>
        <v>#REF!</v>
      </c>
      <c r="AC10" s="87" t="e">
        <f>+#REF!</f>
        <v>#REF!</v>
      </c>
      <c r="AD10" s="87" t="e">
        <f>+#REF!</f>
        <v>#REF!</v>
      </c>
      <c r="AE10" s="87" t="e">
        <f>+#REF!</f>
        <v>#REF!</v>
      </c>
      <c r="AF10" s="87" t="e">
        <f>+#REF!</f>
        <v>#REF!</v>
      </c>
      <c r="AG10" s="87" t="e">
        <f>+#REF!</f>
        <v>#REF!</v>
      </c>
      <c r="AH10" s="87" t="e">
        <f>+#REF!</f>
        <v>#REF!</v>
      </c>
      <c r="AI10" s="87" t="e">
        <f>+#REF!</f>
        <v>#REF!</v>
      </c>
      <c r="AJ10" s="63" t="e">
        <f t="shared" si="5"/>
        <v>#REF!</v>
      </c>
      <c r="AK10" s="87" t="e">
        <f>+#REF!</f>
        <v>#REF!</v>
      </c>
      <c r="AL10" s="87" t="e">
        <f>+#REF!</f>
        <v>#REF!</v>
      </c>
      <c r="AM10" s="87" t="e">
        <f>+#REF!</f>
        <v>#REF!</v>
      </c>
      <c r="AN10" s="87" t="e">
        <f>+#REF!</f>
        <v>#REF!</v>
      </c>
      <c r="AO10" s="87" t="e">
        <f>+#REF!</f>
        <v>#REF!</v>
      </c>
      <c r="AP10" s="87" t="e">
        <f>+#REF!</f>
        <v>#REF!</v>
      </c>
      <c r="AQ10" s="87" t="e">
        <f>+#REF!</f>
        <v>#REF!</v>
      </c>
      <c r="AR10" s="87" t="e">
        <f>+#REF!</f>
        <v>#REF!</v>
      </c>
      <c r="AS10" s="87" t="e">
        <f>+#REF!</f>
        <v>#REF!</v>
      </c>
      <c r="AT10" s="87" t="e">
        <f>+#REF!</f>
        <v>#REF!</v>
      </c>
      <c r="AU10" s="63" t="e">
        <f t="shared" si="6"/>
        <v>#REF!</v>
      </c>
      <c r="AV10" s="87" t="e">
        <f>+#REF!</f>
        <v>#REF!</v>
      </c>
      <c r="AW10" s="87" t="e">
        <f>+#REF!</f>
        <v>#REF!</v>
      </c>
      <c r="AX10" s="87" t="e">
        <f>+#REF!</f>
        <v>#REF!</v>
      </c>
      <c r="AY10" s="87" t="e">
        <f>+#REF!</f>
        <v>#REF!</v>
      </c>
      <c r="AZ10" s="87" t="e">
        <f>+#REF!</f>
        <v>#REF!</v>
      </c>
      <c r="BA10" s="87" t="e">
        <f>+#REF!</f>
        <v>#REF!</v>
      </c>
      <c r="BB10" s="87" t="e">
        <f>+#REF!</f>
        <v>#REF!</v>
      </c>
      <c r="BC10" s="87" t="e">
        <f>+#REF!</f>
        <v>#REF!</v>
      </c>
      <c r="BD10" s="87" t="e">
        <f>+#REF!</f>
        <v>#REF!</v>
      </c>
      <c r="BE10" s="87" t="e">
        <f>+#REF!</f>
        <v>#REF!</v>
      </c>
      <c r="BF10" s="250">
        <f t="shared" si="7"/>
        <v>0</v>
      </c>
      <c r="BG10" s="245">
        <f t="shared" si="0"/>
        <v>0</v>
      </c>
      <c r="BH10" s="245">
        <f t="shared" si="0"/>
        <v>0</v>
      </c>
      <c r="BI10" s="245">
        <f t="shared" si="0"/>
        <v>0</v>
      </c>
      <c r="BJ10" s="245">
        <f t="shared" si="0"/>
        <v>0</v>
      </c>
      <c r="BK10" s="245">
        <f t="shared" si="0"/>
        <v>0</v>
      </c>
      <c r="BL10" s="245">
        <f t="shared" si="0"/>
        <v>0</v>
      </c>
      <c r="BM10" s="245">
        <f t="shared" si="0"/>
        <v>0</v>
      </c>
      <c r="BN10" s="245">
        <f t="shared" si="0"/>
        <v>0</v>
      </c>
      <c r="BO10" s="245">
        <f t="shared" si="0"/>
        <v>0</v>
      </c>
      <c r="BP10" s="245">
        <f t="shared" si="0"/>
        <v>0</v>
      </c>
      <c r="BQ10" s="250">
        <f t="shared" si="0"/>
        <v>0</v>
      </c>
      <c r="BR10" s="245">
        <f t="shared" si="0"/>
        <v>0</v>
      </c>
      <c r="BS10" s="245">
        <f t="shared" si="0"/>
        <v>0</v>
      </c>
      <c r="BT10" s="245">
        <f t="shared" si="0"/>
        <v>0</v>
      </c>
      <c r="BU10" s="245">
        <f t="shared" si="0"/>
        <v>0</v>
      </c>
      <c r="BV10" s="245">
        <f t="shared" si="0"/>
        <v>0</v>
      </c>
      <c r="BW10" s="245">
        <f t="shared" si="0"/>
        <v>0</v>
      </c>
      <c r="BX10" s="245">
        <f t="shared" si="0"/>
        <v>0</v>
      </c>
      <c r="BY10" s="245">
        <f t="shared" si="0"/>
        <v>0</v>
      </c>
      <c r="BZ10" s="245">
        <f t="shared" si="0"/>
        <v>0</v>
      </c>
      <c r="CA10" s="245">
        <f t="shared" si="0"/>
        <v>0</v>
      </c>
      <c r="CB10" s="245">
        <f t="shared" si="0"/>
        <v>0</v>
      </c>
      <c r="CC10" s="255">
        <f t="shared" si="0"/>
        <v>0</v>
      </c>
      <c r="CD10" s="245">
        <f t="shared" si="0"/>
        <v>0</v>
      </c>
      <c r="CE10" s="245">
        <f t="shared" si="0"/>
        <v>0</v>
      </c>
      <c r="CF10" s="245">
        <f t="shared" si="0"/>
        <v>0</v>
      </c>
      <c r="CG10" s="245">
        <f t="shared" si="0"/>
        <v>0</v>
      </c>
      <c r="CH10" s="245">
        <f t="shared" si="0"/>
        <v>0</v>
      </c>
      <c r="CI10" s="245">
        <f t="shared" si="0"/>
        <v>0</v>
      </c>
      <c r="CJ10" s="245">
        <f t="shared" si="0"/>
        <v>0</v>
      </c>
      <c r="CK10" s="245">
        <f t="shared" si="0"/>
        <v>0</v>
      </c>
      <c r="CL10" s="245">
        <f t="shared" si="0"/>
        <v>0</v>
      </c>
      <c r="CM10" s="245">
        <f t="shared" si="0"/>
        <v>0</v>
      </c>
      <c r="CN10" s="245">
        <f t="shared" si="0"/>
        <v>0</v>
      </c>
      <c r="CO10" s="245">
        <f t="shared" si="0"/>
        <v>0</v>
      </c>
      <c r="CP10" s="245">
        <f t="shared" si="0"/>
        <v>0</v>
      </c>
      <c r="CQ10" s="245">
        <f t="shared" si="0"/>
        <v>0</v>
      </c>
      <c r="CR10" s="245">
        <f t="shared" si="0"/>
        <v>0</v>
      </c>
      <c r="CS10" s="245">
        <f t="shared" si="0"/>
        <v>0</v>
      </c>
      <c r="CT10" s="245">
        <f t="shared" si="0"/>
        <v>0</v>
      </c>
      <c r="CU10" s="245">
        <f t="shared" si="0"/>
        <v>0</v>
      </c>
      <c r="CV10" s="245">
        <f t="shared" si="0"/>
        <v>0</v>
      </c>
      <c r="CW10" s="246">
        <f t="shared" si="0"/>
        <v>0</v>
      </c>
      <c r="CZ10" s="291" t="e">
        <f>+#REF!</f>
        <v>#REF!</v>
      </c>
      <c r="DA10" s="291" t="e">
        <f>+#REF!</f>
        <v>#REF!</v>
      </c>
      <c r="DB10" s="291" t="e">
        <f>+#REF!</f>
        <v>#REF!</v>
      </c>
      <c r="DC10" s="291" t="e">
        <f>+#REF!</f>
        <v>#REF!</v>
      </c>
      <c r="DE10" s="291">
        <f t="shared" si="8"/>
        <v>0</v>
      </c>
      <c r="DF10" s="291">
        <f t="shared" si="9"/>
        <v>0</v>
      </c>
      <c r="DG10" s="291">
        <f t="shared" si="10"/>
        <v>0</v>
      </c>
      <c r="DH10" s="291">
        <f>+CM10</f>
        <v>0</v>
      </c>
      <c r="DI10" s="291"/>
      <c r="DJ10" s="291"/>
      <c r="DK10" s="291"/>
    </row>
    <row r="11" spans="1:116" ht="32.25" customHeight="1">
      <c r="A11" s="85" t="s">
        <v>8</v>
      </c>
      <c r="B11" s="86" t="s">
        <v>9</v>
      </c>
      <c r="C11" s="63" t="e">
        <f t="shared" si="2"/>
        <v>#REF!</v>
      </c>
      <c r="D11" s="87" t="e">
        <f>+#REF!</f>
        <v>#REF!</v>
      </c>
      <c r="E11" s="87" t="e">
        <f>+#REF!</f>
        <v>#REF!</v>
      </c>
      <c r="F11" s="87" t="e">
        <f>+#REF!</f>
        <v>#REF!</v>
      </c>
      <c r="G11" s="87" t="e">
        <f>+#REF!</f>
        <v>#REF!</v>
      </c>
      <c r="H11" s="87" t="e">
        <f>+#REF!</f>
        <v>#REF!</v>
      </c>
      <c r="I11" s="87" t="e">
        <f>+#REF!</f>
        <v>#REF!</v>
      </c>
      <c r="J11" s="87" t="e">
        <f>+#REF!</f>
        <v>#REF!</v>
      </c>
      <c r="K11" s="87" t="e">
        <f>+#REF!</f>
        <v>#REF!</v>
      </c>
      <c r="L11" s="87" t="e">
        <f>+#REF!</f>
        <v>#REF!</v>
      </c>
      <c r="M11" s="87" t="e">
        <f>+#REF!</f>
        <v>#REF!</v>
      </c>
      <c r="N11" s="63" t="e">
        <f t="shared" si="3"/>
        <v>#REF!</v>
      </c>
      <c r="O11" s="87" t="e">
        <f>+#REF!</f>
        <v>#REF!</v>
      </c>
      <c r="P11" s="87" t="e">
        <f>+#REF!</f>
        <v>#REF!</v>
      </c>
      <c r="Q11" s="87" t="e">
        <f>+#REF!</f>
        <v>#REF!</v>
      </c>
      <c r="R11" s="87" t="e">
        <f>+#REF!</f>
        <v>#REF!</v>
      </c>
      <c r="S11" s="87" t="e">
        <f>+#REF!</f>
        <v>#REF!</v>
      </c>
      <c r="T11" s="87" t="e">
        <f>+#REF!</f>
        <v>#REF!</v>
      </c>
      <c r="U11" s="87" t="e">
        <f>+#REF!</f>
        <v>#REF!</v>
      </c>
      <c r="V11" s="87" t="e">
        <f>+#REF!</f>
        <v>#REF!</v>
      </c>
      <c r="W11" s="87" t="e">
        <f>+#REF!</f>
        <v>#REF!</v>
      </c>
      <c r="X11" s="87" t="e">
        <f>+#REF!</f>
        <v>#REF!</v>
      </c>
      <c r="Y11" s="63" t="e">
        <f t="shared" si="4"/>
        <v>#REF!</v>
      </c>
      <c r="Z11" s="87" t="e">
        <f>+#REF!</f>
        <v>#REF!</v>
      </c>
      <c r="AA11" s="87" t="e">
        <f>+#REF!</f>
        <v>#REF!</v>
      </c>
      <c r="AB11" s="87" t="e">
        <f>+#REF!</f>
        <v>#REF!</v>
      </c>
      <c r="AC11" s="87" t="e">
        <f>+#REF!</f>
        <v>#REF!</v>
      </c>
      <c r="AD11" s="87" t="e">
        <f>+#REF!</f>
        <v>#REF!</v>
      </c>
      <c r="AE11" s="87" t="e">
        <f>+#REF!</f>
        <v>#REF!</v>
      </c>
      <c r="AF11" s="87" t="e">
        <f>+#REF!</f>
        <v>#REF!</v>
      </c>
      <c r="AG11" s="87" t="e">
        <f>+#REF!</f>
        <v>#REF!</v>
      </c>
      <c r="AH11" s="87" t="e">
        <f>+#REF!</f>
        <v>#REF!</v>
      </c>
      <c r="AI11" s="87" t="e">
        <f>+#REF!</f>
        <v>#REF!</v>
      </c>
      <c r="AJ11" s="63" t="e">
        <f t="shared" si="5"/>
        <v>#REF!</v>
      </c>
      <c r="AK11" s="87" t="e">
        <f>+#REF!</f>
        <v>#REF!</v>
      </c>
      <c r="AL11" s="87" t="e">
        <f>+#REF!</f>
        <v>#REF!</v>
      </c>
      <c r="AM11" s="87" t="e">
        <f>+#REF!</f>
        <v>#REF!</v>
      </c>
      <c r="AN11" s="87" t="e">
        <f>+#REF!</f>
        <v>#REF!</v>
      </c>
      <c r="AO11" s="87" t="e">
        <f>+#REF!</f>
        <v>#REF!</v>
      </c>
      <c r="AP11" s="87" t="e">
        <f>+#REF!</f>
        <v>#REF!</v>
      </c>
      <c r="AQ11" s="87" t="e">
        <f>+#REF!</f>
        <v>#REF!</v>
      </c>
      <c r="AR11" s="87" t="e">
        <f>+#REF!</f>
        <v>#REF!</v>
      </c>
      <c r="AS11" s="87" t="e">
        <f>+#REF!</f>
        <v>#REF!</v>
      </c>
      <c r="AT11" s="87" t="e">
        <f>+#REF!</f>
        <v>#REF!</v>
      </c>
      <c r="AU11" s="63" t="e">
        <f t="shared" si="6"/>
        <v>#REF!</v>
      </c>
      <c r="AV11" s="87" t="e">
        <f>+#REF!</f>
        <v>#REF!</v>
      </c>
      <c r="AW11" s="87" t="e">
        <f>+#REF!</f>
        <v>#REF!</v>
      </c>
      <c r="AX11" s="87" t="e">
        <f>+#REF!</f>
        <v>#REF!</v>
      </c>
      <c r="AY11" s="87" t="e">
        <f>+#REF!</f>
        <v>#REF!</v>
      </c>
      <c r="AZ11" s="87" t="e">
        <f>+#REF!</f>
        <v>#REF!</v>
      </c>
      <c r="BA11" s="87" t="e">
        <f>+#REF!</f>
        <v>#REF!</v>
      </c>
      <c r="BB11" s="87" t="e">
        <f>+#REF!</f>
        <v>#REF!</v>
      </c>
      <c r="BC11" s="87" t="e">
        <f>+#REF!</f>
        <v>#REF!</v>
      </c>
      <c r="BD11" s="87" t="e">
        <f>+#REF!</f>
        <v>#REF!</v>
      </c>
      <c r="BE11" s="87" t="e">
        <f>+#REF!</f>
        <v>#REF!</v>
      </c>
      <c r="BF11" s="250">
        <f t="shared" si="7"/>
        <v>0</v>
      </c>
      <c r="BG11" s="245">
        <f t="shared" si="0"/>
        <v>0</v>
      </c>
      <c r="BH11" s="245">
        <f t="shared" si="0"/>
        <v>0</v>
      </c>
      <c r="BI11" s="245">
        <f t="shared" si="0"/>
        <v>0</v>
      </c>
      <c r="BJ11" s="245">
        <f t="shared" si="0"/>
        <v>0</v>
      </c>
      <c r="BK11" s="245">
        <f t="shared" si="0"/>
        <v>0</v>
      </c>
      <c r="BL11" s="245">
        <f t="shared" si="0"/>
        <v>0</v>
      </c>
      <c r="BM11" s="245">
        <f t="shared" si="0"/>
        <v>0</v>
      </c>
      <c r="BN11" s="245">
        <f t="shared" si="0"/>
        <v>0</v>
      </c>
      <c r="BO11" s="245">
        <f t="shared" si="0"/>
        <v>0</v>
      </c>
      <c r="BP11" s="245">
        <f t="shared" si="0"/>
        <v>0</v>
      </c>
      <c r="BQ11" s="250">
        <f t="shared" si="0"/>
        <v>0</v>
      </c>
      <c r="BR11" s="245">
        <f t="shared" si="0"/>
        <v>0</v>
      </c>
      <c r="BS11" s="245">
        <f t="shared" si="0"/>
        <v>0</v>
      </c>
      <c r="BT11" s="245">
        <f t="shared" si="0"/>
        <v>0</v>
      </c>
      <c r="BU11" s="245">
        <f t="shared" si="0"/>
        <v>0</v>
      </c>
      <c r="BV11" s="245">
        <f t="shared" si="0"/>
        <v>0</v>
      </c>
      <c r="BW11" s="245">
        <f t="shared" si="0"/>
        <v>0</v>
      </c>
      <c r="BX11" s="245">
        <f t="shared" si="0"/>
        <v>0</v>
      </c>
      <c r="BY11" s="245">
        <f t="shared" si="0"/>
        <v>0</v>
      </c>
      <c r="BZ11" s="245">
        <f t="shared" si="0"/>
        <v>0</v>
      </c>
      <c r="CA11" s="245">
        <f t="shared" si="0"/>
        <v>0</v>
      </c>
      <c r="CB11" s="245">
        <f t="shared" si="0"/>
        <v>0</v>
      </c>
      <c r="CC11" s="245">
        <f t="shared" si="0"/>
        <v>0</v>
      </c>
      <c r="CD11" s="245">
        <f t="shared" si="0"/>
        <v>0</v>
      </c>
      <c r="CE11" s="245">
        <f t="shared" si="0"/>
        <v>0</v>
      </c>
      <c r="CF11" s="245">
        <f t="shared" si="0"/>
        <v>0</v>
      </c>
      <c r="CG11" s="245">
        <f t="shared" si="0"/>
        <v>0</v>
      </c>
      <c r="CH11" s="245">
        <f t="shared" si="0"/>
        <v>0</v>
      </c>
      <c r="CI11" s="245">
        <f t="shared" si="0"/>
        <v>0</v>
      </c>
      <c r="CJ11" s="245">
        <f t="shared" si="0"/>
        <v>0</v>
      </c>
      <c r="CK11" s="245">
        <f t="shared" si="0"/>
        <v>0</v>
      </c>
      <c r="CL11" s="245">
        <f t="shared" si="0"/>
        <v>0</v>
      </c>
      <c r="CM11" s="245">
        <f t="shared" si="0"/>
        <v>0</v>
      </c>
      <c r="CN11" s="245">
        <f t="shared" si="0"/>
        <v>0</v>
      </c>
      <c r="CO11" s="245">
        <f t="shared" si="0"/>
        <v>0</v>
      </c>
      <c r="CP11" s="245">
        <f t="shared" si="0"/>
        <v>0</v>
      </c>
      <c r="CQ11" s="245">
        <f t="shared" si="0"/>
        <v>0</v>
      </c>
      <c r="CR11" s="245">
        <f t="shared" si="0"/>
        <v>0</v>
      </c>
      <c r="CS11" s="245">
        <f t="shared" si="0"/>
        <v>0</v>
      </c>
      <c r="CT11" s="245">
        <f t="shared" si="0"/>
        <v>0</v>
      </c>
      <c r="CU11" s="245">
        <f t="shared" si="0"/>
        <v>0</v>
      </c>
      <c r="CV11" s="245">
        <f t="shared" si="0"/>
        <v>0</v>
      </c>
      <c r="CW11" s="246">
        <f t="shared" si="0"/>
        <v>0</v>
      </c>
      <c r="CZ11" s="291" t="e">
        <f>+#REF!</f>
        <v>#REF!</v>
      </c>
      <c r="DA11" s="291" t="e">
        <f>+#REF!</f>
        <v>#REF!</v>
      </c>
      <c r="DB11" s="291" t="e">
        <f>+#REF!</f>
        <v>#REF!</v>
      </c>
      <c r="DC11" s="291" t="e">
        <f>+#REF!</f>
        <v>#REF!</v>
      </c>
      <c r="DE11" s="294">
        <f t="shared" si="8"/>
        <v>0</v>
      </c>
      <c r="DF11" s="291">
        <f t="shared" si="9"/>
        <v>0</v>
      </c>
      <c r="DG11" s="294">
        <f t="shared" si="10"/>
        <v>0</v>
      </c>
      <c r="DH11" s="291">
        <f t="shared" ref="DH11:DH20" si="11">+CM11</f>
        <v>0</v>
      </c>
      <c r="DI11" s="291"/>
      <c r="DJ11" s="291"/>
      <c r="DK11" s="291"/>
    </row>
    <row r="12" spans="1:116" ht="32.25" customHeight="1">
      <c r="A12" s="85" t="s">
        <v>10</v>
      </c>
      <c r="B12" s="86" t="s">
        <v>113</v>
      </c>
      <c r="C12" s="63" t="e">
        <f t="shared" si="2"/>
        <v>#REF!</v>
      </c>
      <c r="D12" s="87" t="e">
        <f>+#REF!</f>
        <v>#REF!</v>
      </c>
      <c r="E12" s="87" t="e">
        <f>+#REF!</f>
        <v>#REF!</v>
      </c>
      <c r="F12" s="87" t="e">
        <f>+#REF!</f>
        <v>#REF!</v>
      </c>
      <c r="G12" s="87" t="e">
        <f>+#REF!</f>
        <v>#REF!</v>
      </c>
      <c r="H12" s="87" t="e">
        <f>+#REF!</f>
        <v>#REF!</v>
      </c>
      <c r="I12" s="87" t="e">
        <f>+#REF!</f>
        <v>#REF!</v>
      </c>
      <c r="J12" s="87" t="e">
        <f>+#REF!</f>
        <v>#REF!</v>
      </c>
      <c r="K12" s="87" t="e">
        <f>+#REF!</f>
        <v>#REF!</v>
      </c>
      <c r="L12" s="87" t="e">
        <f>+#REF!</f>
        <v>#REF!</v>
      </c>
      <c r="M12" s="87" t="e">
        <f>+#REF!</f>
        <v>#REF!</v>
      </c>
      <c r="N12" s="63" t="e">
        <f t="shared" si="3"/>
        <v>#REF!</v>
      </c>
      <c r="O12" s="87" t="e">
        <f>+#REF!</f>
        <v>#REF!</v>
      </c>
      <c r="P12" s="87" t="e">
        <f>+#REF!</f>
        <v>#REF!</v>
      </c>
      <c r="Q12" s="87" t="e">
        <f>+#REF!</f>
        <v>#REF!</v>
      </c>
      <c r="R12" s="87" t="e">
        <f>+#REF!</f>
        <v>#REF!</v>
      </c>
      <c r="S12" s="87" t="e">
        <f>+#REF!</f>
        <v>#REF!</v>
      </c>
      <c r="T12" s="87" t="e">
        <f>+#REF!</f>
        <v>#REF!</v>
      </c>
      <c r="U12" s="87" t="e">
        <f>+#REF!</f>
        <v>#REF!</v>
      </c>
      <c r="V12" s="87" t="e">
        <f>+#REF!</f>
        <v>#REF!</v>
      </c>
      <c r="W12" s="87" t="e">
        <f>+#REF!</f>
        <v>#REF!</v>
      </c>
      <c r="X12" s="87" t="e">
        <f>+#REF!</f>
        <v>#REF!</v>
      </c>
      <c r="Y12" s="63" t="e">
        <f t="shared" si="4"/>
        <v>#REF!</v>
      </c>
      <c r="Z12" s="87" t="e">
        <f>+#REF!</f>
        <v>#REF!</v>
      </c>
      <c r="AA12" s="87" t="e">
        <f>+#REF!</f>
        <v>#REF!</v>
      </c>
      <c r="AB12" s="87" t="e">
        <f>+#REF!</f>
        <v>#REF!</v>
      </c>
      <c r="AC12" s="87" t="e">
        <f>+#REF!</f>
        <v>#REF!</v>
      </c>
      <c r="AD12" s="87" t="e">
        <f>+#REF!</f>
        <v>#REF!</v>
      </c>
      <c r="AE12" s="87" t="e">
        <f>+#REF!</f>
        <v>#REF!</v>
      </c>
      <c r="AF12" s="87" t="e">
        <f>+#REF!</f>
        <v>#REF!</v>
      </c>
      <c r="AG12" s="87" t="e">
        <f>+#REF!</f>
        <v>#REF!</v>
      </c>
      <c r="AH12" s="87" t="e">
        <f>+#REF!</f>
        <v>#REF!</v>
      </c>
      <c r="AI12" s="87" t="e">
        <f>+#REF!</f>
        <v>#REF!</v>
      </c>
      <c r="AJ12" s="63" t="e">
        <f t="shared" si="5"/>
        <v>#REF!</v>
      </c>
      <c r="AK12" s="87" t="e">
        <f>+#REF!</f>
        <v>#REF!</v>
      </c>
      <c r="AL12" s="87" t="e">
        <f>+#REF!</f>
        <v>#REF!</v>
      </c>
      <c r="AM12" s="87" t="e">
        <f>+#REF!</f>
        <v>#REF!</v>
      </c>
      <c r="AN12" s="87" t="e">
        <f>+#REF!</f>
        <v>#REF!</v>
      </c>
      <c r="AO12" s="87" t="e">
        <f>+#REF!</f>
        <v>#REF!</v>
      </c>
      <c r="AP12" s="87" t="e">
        <f>+#REF!</f>
        <v>#REF!</v>
      </c>
      <c r="AQ12" s="87" t="e">
        <f>+#REF!</f>
        <v>#REF!</v>
      </c>
      <c r="AR12" s="87" t="e">
        <f>+#REF!</f>
        <v>#REF!</v>
      </c>
      <c r="AS12" s="87" t="e">
        <f>+#REF!</f>
        <v>#REF!</v>
      </c>
      <c r="AT12" s="87" t="e">
        <f>+#REF!</f>
        <v>#REF!</v>
      </c>
      <c r="AU12" s="63" t="e">
        <f t="shared" si="6"/>
        <v>#REF!</v>
      </c>
      <c r="AV12" s="87" t="e">
        <f>+#REF!</f>
        <v>#REF!</v>
      </c>
      <c r="AW12" s="87" t="e">
        <f>+#REF!</f>
        <v>#REF!</v>
      </c>
      <c r="AX12" s="87" t="e">
        <f>+#REF!</f>
        <v>#REF!</v>
      </c>
      <c r="AY12" s="87" t="e">
        <f>+#REF!</f>
        <v>#REF!</v>
      </c>
      <c r="AZ12" s="87" t="e">
        <f>+#REF!</f>
        <v>#REF!</v>
      </c>
      <c r="BA12" s="87" t="e">
        <f>+#REF!</f>
        <v>#REF!</v>
      </c>
      <c r="BB12" s="87" t="e">
        <f>+#REF!</f>
        <v>#REF!</v>
      </c>
      <c r="BC12" s="87" t="e">
        <f>+#REF!</f>
        <v>#REF!</v>
      </c>
      <c r="BD12" s="87" t="e">
        <f>+#REF!</f>
        <v>#REF!</v>
      </c>
      <c r="BE12" s="87" t="e">
        <f>+#REF!</f>
        <v>#REF!</v>
      </c>
      <c r="BF12" s="250">
        <f t="shared" si="7"/>
        <v>0</v>
      </c>
      <c r="BG12" s="245">
        <f t="shared" si="0"/>
        <v>0</v>
      </c>
      <c r="BH12" s="245">
        <f t="shared" si="0"/>
        <v>0</v>
      </c>
      <c r="BI12" s="245">
        <f t="shared" si="0"/>
        <v>0</v>
      </c>
      <c r="BJ12" s="245">
        <f t="shared" si="0"/>
        <v>0</v>
      </c>
      <c r="BK12" s="245">
        <f t="shared" si="0"/>
        <v>0</v>
      </c>
      <c r="BL12" s="245">
        <f t="shared" si="0"/>
        <v>0</v>
      </c>
      <c r="BM12" s="245">
        <f t="shared" si="0"/>
        <v>0</v>
      </c>
      <c r="BN12" s="245">
        <f t="shared" si="0"/>
        <v>0</v>
      </c>
      <c r="BO12" s="245">
        <f t="shared" si="0"/>
        <v>0</v>
      </c>
      <c r="BP12" s="245">
        <f t="shared" si="0"/>
        <v>0</v>
      </c>
      <c r="BQ12" s="250">
        <f t="shared" si="0"/>
        <v>0</v>
      </c>
      <c r="BR12" s="245">
        <f t="shared" si="0"/>
        <v>0</v>
      </c>
      <c r="BS12" s="245">
        <f t="shared" si="0"/>
        <v>0</v>
      </c>
      <c r="BT12" s="245">
        <f t="shared" si="0"/>
        <v>0</v>
      </c>
      <c r="BU12" s="245">
        <f t="shared" si="0"/>
        <v>0</v>
      </c>
      <c r="BV12" s="245">
        <f t="shared" si="0"/>
        <v>0</v>
      </c>
      <c r="BW12" s="245">
        <f t="shared" si="0"/>
        <v>0</v>
      </c>
      <c r="BX12" s="245">
        <f t="shared" si="0"/>
        <v>0</v>
      </c>
      <c r="BY12" s="245">
        <f t="shared" si="0"/>
        <v>0</v>
      </c>
      <c r="BZ12" s="245">
        <f t="shared" si="0"/>
        <v>0</v>
      </c>
      <c r="CA12" s="245">
        <f t="shared" si="0"/>
        <v>0</v>
      </c>
      <c r="CB12" s="245">
        <f t="shared" si="0"/>
        <v>0</v>
      </c>
      <c r="CC12" s="245">
        <f t="shared" si="0"/>
        <v>0</v>
      </c>
      <c r="CD12" s="245">
        <f t="shared" si="0"/>
        <v>0</v>
      </c>
      <c r="CE12" s="245">
        <f t="shared" si="0"/>
        <v>0</v>
      </c>
      <c r="CF12" s="245">
        <f t="shared" si="0"/>
        <v>0</v>
      </c>
      <c r="CG12" s="245">
        <f t="shared" si="0"/>
        <v>0</v>
      </c>
      <c r="CH12" s="245">
        <f t="shared" si="0"/>
        <v>0</v>
      </c>
      <c r="CI12" s="245">
        <f t="shared" si="0"/>
        <v>0</v>
      </c>
      <c r="CJ12" s="245">
        <f t="shared" si="0"/>
        <v>0</v>
      </c>
      <c r="CK12" s="245">
        <f t="shared" si="0"/>
        <v>0</v>
      </c>
      <c r="CL12" s="245">
        <f t="shared" si="0"/>
        <v>0</v>
      </c>
      <c r="CM12" s="245">
        <f t="shared" si="0"/>
        <v>0</v>
      </c>
      <c r="CN12" s="245">
        <f t="shared" si="0"/>
        <v>0</v>
      </c>
      <c r="CO12" s="245">
        <f t="shared" si="0"/>
        <v>0</v>
      </c>
      <c r="CP12" s="245">
        <f t="shared" si="0"/>
        <v>0</v>
      </c>
      <c r="CQ12" s="245">
        <f t="shared" si="0"/>
        <v>0</v>
      </c>
      <c r="CR12" s="245">
        <f t="shared" si="0"/>
        <v>0</v>
      </c>
      <c r="CS12" s="245">
        <f t="shared" si="0"/>
        <v>0</v>
      </c>
      <c r="CT12" s="245">
        <f t="shared" si="0"/>
        <v>0</v>
      </c>
      <c r="CU12" s="245">
        <f t="shared" ref="CU12:CU25" si="12">IFERROR(+BC12/AR12*100-100, 0)</f>
        <v>0</v>
      </c>
      <c r="CV12" s="245">
        <f t="shared" ref="CV12:CV25" si="13">IFERROR(+BD12/AS12*100-100, 0)</f>
        <v>0</v>
      </c>
      <c r="CW12" s="246">
        <f t="shared" ref="CW12:CW25" si="14">IFERROR(+BE12/AT12*100-100, 0)</f>
        <v>0</v>
      </c>
      <c r="CZ12" s="291" t="e">
        <f>+#REF!</f>
        <v>#REF!</v>
      </c>
      <c r="DA12" s="291" t="e">
        <f>+#REF!</f>
        <v>#REF!</v>
      </c>
      <c r="DB12" s="291" t="e">
        <f>+#REF!</f>
        <v>#REF!</v>
      </c>
      <c r="DC12" s="291" t="e">
        <f>+#REF!</f>
        <v>#REF!</v>
      </c>
      <c r="DE12" s="291">
        <f t="shared" si="8"/>
        <v>0</v>
      </c>
      <c r="DF12" s="291">
        <f t="shared" si="9"/>
        <v>0</v>
      </c>
      <c r="DG12" s="291">
        <f t="shared" si="10"/>
        <v>0</v>
      </c>
      <c r="DH12" s="291">
        <f t="shared" si="11"/>
        <v>0</v>
      </c>
      <c r="DI12" s="291"/>
      <c r="DJ12" s="291"/>
      <c r="DK12" s="291"/>
    </row>
    <row r="13" spans="1:116" ht="32.25" customHeight="1">
      <c r="A13" s="85" t="s">
        <v>12</v>
      </c>
      <c r="B13" s="89" t="s">
        <v>114</v>
      </c>
      <c r="C13" s="63" t="e">
        <f t="shared" si="2"/>
        <v>#REF!</v>
      </c>
      <c r="D13" s="87" t="e">
        <f>+#REF!</f>
        <v>#REF!</v>
      </c>
      <c r="E13" s="87" t="e">
        <f>+#REF!</f>
        <v>#REF!</v>
      </c>
      <c r="F13" s="87" t="e">
        <f>+#REF!</f>
        <v>#REF!</v>
      </c>
      <c r="G13" s="87" t="e">
        <f>+#REF!</f>
        <v>#REF!</v>
      </c>
      <c r="H13" s="87" t="e">
        <f>+#REF!</f>
        <v>#REF!</v>
      </c>
      <c r="I13" s="87" t="e">
        <f>+#REF!</f>
        <v>#REF!</v>
      </c>
      <c r="J13" s="87" t="e">
        <f>+#REF!</f>
        <v>#REF!</v>
      </c>
      <c r="K13" s="87" t="e">
        <f>+#REF!</f>
        <v>#REF!</v>
      </c>
      <c r="L13" s="87" t="e">
        <f>+#REF!</f>
        <v>#REF!</v>
      </c>
      <c r="M13" s="87" t="e">
        <f>+#REF!</f>
        <v>#REF!</v>
      </c>
      <c r="N13" s="63" t="e">
        <f t="shared" si="3"/>
        <v>#REF!</v>
      </c>
      <c r="O13" s="87" t="e">
        <f>+#REF!</f>
        <v>#REF!</v>
      </c>
      <c r="P13" s="87" t="e">
        <f>+#REF!</f>
        <v>#REF!</v>
      </c>
      <c r="Q13" s="87" t="e">
        <f>+#REF!</f>
        <v>#REF!</v>
      </c>
      <c r="R13" s="87" t="e">
        <f>+#REF!</f>
        <v>#REF!</v>
      </c>
      <c r="S13" s="87" t="e">
        <f>+#REF!</f>
        <v>#REF!</v>
      </c>
      <c r="T13" s="87" t="e">
        <f>+#REF!</f>
        <v>#REF!</v>
      </c>
      <c r="U13" s="87" t="e">
        <f>+#REF!</f>
        <v>#REF!</v>
      </c>
      <c r="V13" s="87" t="e">
        <f>+#REF!</f>
        <v>#REF!</v>
      </c>
      <c r="W13" s="87" t="e">
        <f>+#REF!</f>
        <v>#REF!</v>
      </c>
      <c r="X13" s="87" t="e">
        <f>+#REF!</f>
        <v>#REF!</v>
      </c>
      <c r="Y13" s="63" t="e">
        <f>SUM(Z13:AI13)</f>
        <v>#REF!</v>
      </c>
      <c r="Z13" s="87" t="e">
        <f>+#REF!</f>
        <v>#REF!</v>
      </c>
      <c r="AA13" s="87" t="e">
        <f>+#REF!</f>
        <v>#REF!</v>
      </c>
      <c r="AB13" s="87" t="e">
        <f>+#REF!</f>
        <v>#REF!</v>
      </c>
      <c r="AC13" s="87" t="e">
        <f>+#REF!</f>
        <v>#REF!</v>
      </c>
      <c r="AD13" s="87" t="e">
        <f>+#REF!</f>
        <v>#REF!</v>
      </c>
      <c r="AE13" s="87" t="e">
        <f>+#REF!</f>
        <v>#REF!</v>
      </c>
      <c r="AF13" s="87" t="e">
        <f>+#REF!</f>
        <v>#REF!</v>
      </c>
      <c r="AG13" s="87" t="e">
        <f>+#REF!</f>
        <v>#REF!</v>
      </c>
      <c r="AH13" s="87" t="e">
        <f>+#REF!</f>
        <v>#REF!</v>
      </c>
      <c r="AI13" s="87" t="e">
        <f>+#REF!</f>
        <v>#REF!</v>
      </c>
      <c r="AJ13" s="63" t="e">
        <f t="shared" si="5"/>
        <v>#REF!</v>
      </c>
      <c r="AK13" s="87" t="e">
        <f>+#REF!</f>
        <v>#REF!</v>
      </c>
      <c r="AL13" s="87" t="e">
        <f>+#REF!</f>
        <v>#REF!</v>
      </c>
      <c r="AM13" s="87" t="e">
        <f>+#REF!</f>
        <v>#REF!</v>
      </c>
      <c r="AN13" s="87" t="e">
        <f>+#REF!</f>
        <v>#REF!</v>
      </c>
      <c r="AO13" s="87" t="e">
        <f>+#REF!</f>
        <v>#REF!</v>
      </c>
      <c r="AP13" s="87" t="e">
        <f>+#REF!</f>
        <v>#REF!</v>
      </c>
      <c r="AQ13" s="87" t="e">
        <f>+#REF!</f>
        <v>#REF!</v>
      </c>
      <c r="AR13" s="87" t="e">
        <f>+#REF!</f>
        <v>#REF!</v>
      </c>
      <c r="AS13" s="87" t="e">
        <f>+#REF!</f>
        <v>#REF!</v>
      </c>
      <c r="AT13" s="87" t="e">
        <f>+#REF!</f>
        <v>#REF!</v>
      </c>
      <c r="AU13" s="63" t="e">
        <f t="shared" si="6"/>
        <v>#REF!</v>
      </c>
      <c r="AV13" s="87" t="e">
        <f>+#REF!</f>
        <v>#REF!</v>
      </c>
      <c r="AW13" s="87" t="e">
        <f>+#REF!</f>
        <v>#REF!</v>
      </c>
      <c r="AX13" s="87" t="e">
        <f>+#REF!</f>
        <v>#REF!</v>
      </c>
      <c r="AY13" s="87" t="e">
        <f>+#REF!</f>
        <v>#REF!</v>
      </c>
      <c r="AZ13" s="87" t="e">
        <f>+#REF!</f>
        <v>#REF!</v>
      </c>
      <c r="BA13" s="87" t="e">
        <f>+#REF!</f>
        <v>#REF!</v>
      </c>
      <c r="BB13" s="87" t="e">
        <f>+#REF!</f>
        <v>#REF!</v>
      </c>
      <c r="BC13" s="87" t="e">
        <f>+#REF!</f>
        <v>#REF!</v>
      </c>
      <c r="BD13" s="87" t="e">
        <f>+#REF!</f>
        <v>#REF!</v>
      </c>
      <c r="BE13" s="87" t="e">
        <f>+#REF!</f>
        <v>#REF!</v>
      </c>
      <c r="BF13" s="250">
        <f t="shared" si="7"/>
        <v>0</v>
      </c>
      <c r="BG13" s="245">
        <f t="shared" ref="BG13:BG25" si="15">IFERROR(+O13/D13*100-100, 0)</f>
        <v>0</v>
      </c>
      <c r="BH13" s="245">
        <f t="shared" ref="BH13:BH25" si="16">IFERROR(+P13/E13*100-100, 0)</f>
        <v>0</v>
      </c>
      <c r="BI13" s="245">
        <f t="shared" ref="BI13:BI25" si="17">IFERROR(+Q13/F13*100-100, 0)</f>
        <v>0</v>
      </c>
      <c r="BJ13" s="245">
        <f t="shared" ref="BJ13:BJ25" si="18">IFERROR(+R13/G13*100-100, 0)</f>
        <v>0</v>
      </c>
      <c r="BK13" s="245">
        <f t="shared" ref="BK13:BK25" si="19">IFERROR(+S13/H13*100-100, 0)</f>
        <v>0</v>
      </c>
      <c r="BL13" s="245">
        <f t="shared" ref="BL13:BL25" si="20">IFERROR(+T13/I13*100-100, 0)</f>
        <v>0</v>
      </c>
      <c r="BM13" s="245">
        <f t="shared" ref="BM13:BM25" si="21">IFERROR(+U13/J13*100-100, 0)</f>
        <v>0</v>
      </c>
      <c r="BN13" s="245">
        <f t="shared" ref="BN13:BN25" si="22">IFERROR(+V13/K13*100-100, 0)</f>
        <v>0</v>
      </c>
      <c r="BO13" s="245">
        <f t="shared" ref="BO13:BO25" si="23">IFERROR(+W13/L13*100-100, 0)</f>
        <v>0</v>
      </c>
      <c r="BP13" s="245">
        <f t="shared" ref="BP13:BP25" si="24">IFERROR(+X13/M13*100-100, 0)</f>
        <v>0</v>
      </c>
      <c r="BQ13" s="250">
        <f t="shared" ref="BQ13:BQ25" si="25">IFERROR(+Y13/N13*100-100, 0)</f>
        <v>0</v>
      </c>
      <c r="BR13" s="245">
        <f t="shared" ref="BR13:BR25" si="26">IFERROR(+Z13/O13*100-100, 0)</f>
        <v>0</v>
      </c>
      <c r="BS13" s="245">
        <f t="shared" ref="BS13:BS25" si="27">IFERROR(+AA13/P13*100-100, 0)</f>
        <v>0</v>
      </c>
      <c r="BT13" s="252">
        <f t="shared" ref="BT13:BT25" si="28">IFERROR(+AB13/Q13*100-100, 0)</f>
        <v>0</v>
      </c>
      <c r="BU13" s="245">
        <f t="shared" ref="BU13:BU25" si="29">IFERROR(+AC13/R13*100-100, 0)</f>
        <v>0</v>
      </c>
      <c r="BV13" s="245">
        <f t="shared" ref="BV13:BV25" si="30">IFERROR(+AD13/S13*100-100, 0)</f>
        <v>0</v>
      </c>
      <c r="BW13" s="252">
        <f t="shared" ref="BW13:BW25" si="31">IFERROR(+AE13/T13*100-100, 0)</f>
        <v>0</v>
      </c>
      <c r="BX13" s="245">
        <f t="shared" ref="BX13:BX25" si="32">IFERROR(+AF13/U13*100-100, 0)</f>
        <v>0</v>
      </c>
      <c r="BY13" s="245">
        <f t="shared" ref="BY13:BY25" si="33">IFERROR(+AG13/V13*100-100, 0)</f>
        <v>0</v>
      </c>
      <c r="BZ13" s="252">
        <f t="shared" ref="BZ13:BZ25" si="34">IFERROR(+AH13/W13*100-100, 0)</f>
        <v>0</v>
      </c>
      <c r="CA13" s="245">
        <f t="shared" ref="CA13:CA25" si="35">IFERROR(+AI13/X13*100-100, 0)</f>
        <v>0</v>
      </c>
      <c r="CB13" s="245">
        <f t="shared" ref="CB13:CB25" si="36">IFERROR(+AJ13/Y13*100-100, 0)</f>
        <v>0</v>
      </c>
      <c r="CC13" s="252">
        <f t="shared" ref="CC13:CC25" si="37">IFERROR(+AK13/Z13*100-100, 0)</f>
        <v>0</v>
      </c>
      <c r="CD13" s="245">
        <f t="shared" ref="CD13:CD25" si="38">IFERROR(+AL13/AA13*100-100, 0)</f>
        <v>0</v>
      </c>
      <c r="CE13" s="245">
        <f t="shared" ref="CE13:CE25" si="39">IFERROR(+AM13/AB13*100-100, 0)</f>
        <v>0</v>
      </c>
      <c r="CF13" s="245">
        <f t="shared" ref="CF13:CF25" si="40">IFERROR(+AN13/AC13*100-100, 0)</f>
        <v>0</v>
      </c>
      <c r="CG13" s="245">
        <f t="shared" ref="CG13:CG25" si="41">IFERROR(+AO13/AD13*100-100, 0)</f>
        <v>0</v>
      </c>
      <c r="CH13" s="245">
        <f t="shared" ref="CH13:CH25" si="42">IFERROR(+AP13/AE13*100-100, 0)</f>
        <v>0</v>
      </c>
      <c r="CI13" s="245">
        <f t="shared" ref="CI13:CI25" si="43">IFERROR(+AQ13/AF13*100-100, 0)</f>
        <v>0</v>
      </c>
      <c r="CJ13" s="245">
        <f t="shared" ref="CJ13:CJ25" si="44">IFERROR(+AR13/AG13*100-100, 0)</f>
        <v>0</v>
      </c>
      <c r="CK13" s="245">
        <f t="shared" ref="CK13:CK25" si="45">IFERROR(+AS13/AH13*100-100, 0)</f>
        <v>0</v>
      </c>
      <c r="CL13" s="245">
        <f t="shared" ref="CL13:CL25" si="46">IFERROR(+AT13/AI13*100-100, 0)</f>
        <v>0</v>
      </c>
      <c r="CM13" s="245">
        <f t="shared" ref="CM13:CM25" si="47">IFERROR(+AU13/AJ13*100-100, 0)</f>
        <v>0</v>
      </c>
      <c r="CN13" s="245">
        <f t="shared" ref="CN13:CN25" si="48">IFERROR(+AV13/AK13*100-100, 0)</f>
        <v>0</v>
      </c>
      <c r="CO13" s="245">
        <f t="shared" ref="CO13:CO25" si="49">IFERROR(+AW13/AL13*100-100, 0)</f>
        <v>0</v>
      </c>
      <c r="CP13" s="245">
        <f t="shared" ref="CP13:CP25" si="50">IFERROR(+AX13/AM13*100-100, 0)</f>
        <v>0</v>
      </c>
      <c r="CQ13" s="245">
        <f t="shared" ref="CQ13:CQ25" si="51">IFERROR(+AY13/AN13*100-100, 0)</f>
        <v>0</v>
      </c>
      <c r="CR13" s="245">
        <f t="shared" ref="CR13:CR25" si="52">IFERROR(+AZ13/AO13*100-100, 0)</f>
        <v>0</v>
      </c>
      <c r="CS13" s="245">
        <f t="shared" ref="CS13:CS25" si="53">IFERROR(+BA13/AP13*100-100, 0)</f>
        <v>0</v>
      </c>
      <c r="CT13" s="245">
        <f t="shared" ref="CT13:CT25" si="54">IFERROR(+BB13/AQ13*100-100, 0)</f>
        <v>0</v>
      </c>
      <c r="CU13" s="245">
        <f t="shared" si="12"/>
        <v>0</v>
      </c>
      <c r="CV13" s="245">
        <f t="shared" si="13"/>
        <v>0</v>
      </c>
      <c r="CW13" s="246">
        <f t="shared" si="14"/>
        <v>0</v>
      </c>
      <c r="CZ13" s="291" t="e">
        <f>+#REF!</f>
        <v>#REF!</v>
      </c>
      <c r="DA13" s="291" t="e">
        <f>+#REF!</f>
        <v>#REF!</v>
      </c>
      <c r="DB13" s="291" t="e">
        <f>+#REF!</f>
        <v>#REF!</v>
      </c>
      <c r="DC13" s="291" t="e">
        <f>+#REF!</f>
        <v>#REF!</v>
      </c>
      <c r="DE13" s="291">
        <f t="shared" si="8"/>
        <v>0</v>
      </c>
      <c r="DF13" s="291">
        <f t="shared" si="9"/>
        <v>0</v>
      </c>
      <c r="DG13" s="291">
        <f t="shared" si="10"/>
        <v>0</v>
      </c>
      <c r="DH13" s="291">
        <f t="shared" si="11"/>
        <v>0</v>
      </c>
      <c r="DI13" s="291"/>
      <c r="DJ13" s="291"/>
      <c r="DK13" s="291"/>
    </row>
    <row r="14" spans="1:116" ht="32.25" customHeight="1">
      <c r="A14" s="85" t="s">
        <v>14</v>
      </c>
      <c r="B14" s="86" t="s">
        <v>115</v>
      </c>
      <c r="C14" s="63" t="e">
        <f t="shared" si="2"/>
        <v>#REF!</v>
      </c>
      <c r="D14" s="87" t="e">
        <f>+#REF!</f>
        <v>#REF!</v>
      </c>
      <c r="E14" s="87" t="e">
        <f>+#REF!</f>
        <v>#REF!</v>
      </c>
      <c r="F14" s="87" t="e">
        <f>+#REF!</f>
        <v>#REF!</v>
      </c>
      <c r="G14" s="87" t="e">
        <f>+#REF!</f>
        <v>#REF!</v>
      </c>
      <c r="H14" s="87" t="e">
        <f>+#REF!</f>
        <v>#REF!</v>
      </c>
      <c r="I14" s="87" t="e">
        <f>+#REF!</f>
        <v>#REF!</v>
      </c>
      <c r="J14" s="87" t="e">
        <f>+#REF!</f>
        <v>#REF!</v>
      </c>
      <c r="K14" s="87" t="e">
        <f>+#REF!</f>
        <v>#REF!</v>
      </c>
      <c r="L14" s="87" t="e">
        <f>+#REF!</f>
        <v>#REF!</v>
      </c>
      <c r="M14" s="87" t="e">
        <f>+#REF!</f>
        <v>#REF!</v>
      </c>
      <c r="N14" s="63" t="e">
        <f t="shared" si="3"/>
        <v>#REF!</v>
      </c>
      <c r="O14" s="87" t="e">
        <f>+#REF!</f>
        <v>#REF!</v>
      </c>
      <c r="P14" s="87" t="e">
        <f>+#REF!</f>
        <v>#REF!</v>
      </c>
      <c r="Q14" s="87" t="e">
        <f>+#REF!</f>
        <v>#REF!</v>
      </c>
      <c r="R14" s="87" t="e">
        <f>+#REF!</f>
        <v>#REF!</v>
      </c>
      <c r="S14" s="87" t="e">
        <f>+#REF!</f>
        <v>#REF!</v>
      </c>
      <c r="T14" s="87" t="e">
        <f>+#REF!</f>
        <v>#REF!</v>
      </c>
      <c r="U14" s="87" t="e">
        <f>+#REF!</f>
        <v>#REF!</v>
      </c>
      <c r="V14" s="87" t="e">
        <f>+#REF!</f>
        <v>#REF!</v>
      </c>
      <c r="W14" s="87" t="e">
        <f>+#REF!</f>
        <v>#REF!</v>
      </c>
      <c r="X14" s="87" t="e">
        <f>+#REF!</f>
        <v>#REF!</v>
      </c>
      <c r="Y14" s="63" t="e">
        <f t="shared" si="4"/>
        <v>#REF!</v>
      </c>
      <c r="Z14" s="87" t="e">
        <f>+#REF!</f>
        <v>#REF!</v>
      </c>
      <c r="AA14" s="87" t="e">
        <f>+#REF!</f>
        <v>#REF!</v>
      </c>
      <c r="AB14" s="87" t="e">
        <f>+#REF!</f>
        <v>#REF!</v>
      </c>
      <c r="AC14" s="87" t="e">
        <f>+#REF!</f>
        <v>#REF!</v>
      </c>
      <c r="AD14" s="87" t="e">
        <f>+#REF!</f>
        <v>#REF!</v>
      </c>
      <c r="AE14" s="87" t="e">
        <f>+#REF!</f>
        <v>#REF!</v>
      </c>
      <c r="AF14" s="87" t="e">
        <f>+#REF!</f>
        <v>#REF!</v>
      </c>
      <c r="AG14" s="87" t="e">
        <f>+#REF!</f>
        <v>#REF!</v>
      </c>
      <c r="AH14" s="87" t="e">
        <f>+#REF!</f>
        <v>#REF!</v>
      </c>
      <c r="AI14" s="87" t="e">
        <f>+#REF!</f>
        <v>#REF!</v>
      </c>
      <c r="AJ14" s="63" t="e">
        <f t="shared" si="5"/>
        <v>#REF!</v>
      </c>
      <c r="AK14" s="87" t="e">
        <f>+#REF!</f>
        <v>#REF!</v>
      </c>
      <c r="AL14" s="87" t="e">
        <f>+#REF!</f>
        <v>#REF!</v>
      </c>
      <c r="AM14" s="87" t="e">
        <f>+#REF!</f>
        <v>#REF!</v>
      </c>
      <c r="AN14" s="87" t="e">
        <f>+#REF!</f>
        <v>#REF!</v>
      </c>
      <c r="AO14" s="87" t="e">
        <f>+#REF!</f>
        <v>#REF!</v>
      </c>
      <c r="AP14" s="87" t="e">
        <f>+#REF!</f>
        <v>#REF!</v>
      </c>
      <c r="AQ14" s="87" t="e">
        <f>+#REF!</f>
        <v>#REF!</v>
      </c>
      <c r="AR14" s="87" t="e">
        <f>+#REF!</f>
        <v>#REF!</v>
      </c>
      <c r="AS14" s="87" t="e">
        <f>+#REF!</f>
        <v>#REF!</v>
      </c>
      <c r="AT14" s="87" t="e">
        <f>+#REF!</f>
        <v>#REF!</v>
      </c>
      <c r="AU14" s="63" t="e">
        <f t="shared" si="6"/>
        <v>#REF!</v>
      </c>
      <c r="AV14" s="87" t="e">
        <f>+#REF!</f>
        <v>#REF!</v>
      </c>
      <c r="AW14" s="87" t="e">
        <f>+#REF!</f>
        <v>#REF!</v>
      </c>
      <c r="AX14" s="87" t="e">
        <f>+#REF!</f>
        <v>#REF!</v>
      </c>
      <c r="AY14" s="87" t="e">
        <f>+#REF!</f>
        <v>#REF!</v>
      </c>
      <c r="AZ14" s="87" t="e">
        <f>+#REF!</f>
        <v>#REF!</v>
      </c>
      <c r="BA14" s="87" t="e">
        <f>+#REF!</f>
        <v>#REF!</v>
      </c>
      <c r="BB14" s="87" t="e">
        <f>+#REF!</f>
        <v>#REF!</v>
      </c>
      <c r="BC14" s="87" t="e">
        <f>+#REF!</f>
        <v>#REF!</v>
      </c>
      <c r="BD14" s="87" t="e">
        <f>+#REF!</f>
        <v>#REF!</v>
      </c>
      <c r="BE14" s="87" t="e">
        <f>+#REF!</f>
        <v>#REF!</v>
      </c>
      <c r="BF14" s="250">
        <f t="shared" si="7"/>
        <v>0</v>
      </c>
      <c r="BG14" s="245">
        <f t="shared" si="15"/>
        <v>0</v>
      </c>
      <c r="BH14" s="245">
        <f t="shared" si="16"/>
        <v>0</v>
      </c>
      <c r="BI14" s="245">
        <f t="shared" si="17"/>
        <v>0</v>
      </c>
      <c r="BJ14" s="245">
        <f t="shared" si="18"/>
        <v>0</v>
      </c>
      <c r="BK14" s="245">
        <f t="shared" si="19"/>
        <v>0</v>
      </c>
      <c r="BL14" s="245">
        <f t="shared" si="20"/>
        <v>0</v>
      </c>
      <c r="BM14" s="245">
        <f t="shared" si="21"/>
        <v>0</v>
      </c>
      <c r="BN14" s="245">
        <f t="shared" si="22"/>
        <v>0</v>
      </c>
      <c r="BO14" s="245">
        <f t="shared" si="23"/>
        <v>0</v>
      </c>
      <c r="BP14" s="245">
        <f t="shared" si="24"/>
        <v>0</v>
      </c>
      <c r="BQ14" s="250">
        <f t="shared" si="25"/>
        <v>0</v>
      </c>
      <c r="BR14" s="245">
        <f t="shared" si="26"/>
        <v>0</v>
      </c>
      <c r="BS14" s="245">
        <f t="shared" si="27"/>
        <v>0</v>
      </c>
      <c r="BT14" s="245">
        <f t="shared" si="28"/>
        <v>0</v>
      </c>
      <c r="BU14" s="245">
        <f t="shared" si="29"/>
        <v>0</v>
      </c>
      <c r="BV14" s="245">
        <f t="shared" si="30"/>
        <v>0</v>
      </c>
      <c r="BW14" s="245">
        <f t="shared" si="31"/>
        <v>0</v>
      </c>
      <c r="BX14" s="245">
        <f t="shared" si="32"/>
        <v>0</v>
      </c>
      <c r="BY14" s="245">
        <f t="shared" si="33"/>
        <v>0</v>
      </c>
      <c r="BZ14" s="245">
        <f t="shared" si="34"/>
        <v>0</v>
      </c>
      <c r="CA14" s="245">
        <f t="shared" si="35"/>
        <v>0</v>
      </c>
      <c r="CB14" s="245">
        <f t="shared" si="36"/>
        <v>0</v>
      </c>
      <c r="CC14" s="245">
        <f t="shared" si="37"/>
        <v>0</v>
      </c>
      <c r="CD14" s="245">
        <f t="shared" si="38"/>
        <v>0</v>
      </c>
      <c r="CE14" s="245">
        <f t="shared" si="39"/>
        <v>0</v>
      </c>
      <c r="CF14" s="245">
        <f t="shared" si="40"/>
        <v>0</v>
      </c>
      <c r="CG14" s="245">
        <f t="shared" si="41"/>
        <v>0</v>
      </c>
      <c r="CH14" s="245">
        <f t="shared" si="42"/>
        <v>0</v>
      </c>
      <c r="CI14" s="245">
        <f t="shared" si="43"/>
        <v>0</v>
      </c>
      <c r="CJ14" s="245">
        <f t="shared" si="44"/>
        <v>0</v>
      </c>
      <c r="CK14" s="245">
        <f t="shared" si="45"/>
        <v>0</v>
      </c>
      <c r="CL14" s="245">
        <f t="shared" si="46"/>
        <v>0</v>
      </c>
      <c r="CM14" s="245">
        <f t="shared" si="47"/>
        <v>0</v>
      </c>
      <c r="CN14" s="245">
        <f t="shared" si="48"/>
        <v>0</v>
      </c>
      <c r="CO14" s="245">
        <f t="shared" si="49"/>
        <v>0</v>
      </c>
      <c r="CP14" s="245">
        <f t="shared" si="50"/>
        <v>0</v>
      </c>
      <c r="CQ14" s="245">
        <f t="shared" si="51"/>
        <v>0</v>
      </c>
      <c r="CR14" s="245">
        <f t="shared" si="52"/>
        <v>0</v>
      </c>
      <c r="CS14" s="245">
        <f t="shared" si="53"/>
        <v>0</v>
      </c>
      <c r="CT14" s="245">
        <f t="shared" si="54"/>
        <v>0</v>
      </c>
      <c r="CU14" s="245">
        <f t="shared" si="12"/>
        <v>0</v>
      </c>
      <c r="CV14" s="245">
        <f t="shared" si="13"/>
        <v>0</v>
      </c>
      <c r="CW14" s="246">
        <f t="shared" si="14"/>
        <v>0</v>
      </c>
      <c r="CZ14" s="291" t="e">
        <f>+#REF!</f>
        <v>#REF!</v>
      </c>
      <c r="DA14" s="291" t="e">
        <f>+#REF!</f>
        <v>#REF!</v>
      </c>
      <c r="DB14" s="291" t="e">
        <f>+#REF!</f>
        <v>#REF!</v>
      </c>
      <c r="DC14" s="291" t="e">
        <f>+#REF!</f>
        <v>#REF!</v>
      </c>
      <c r="DE14" s="291">
        <f t="shared" si="8"/>
        <v>0</v>
      </c>
      <c r="DF14" s="291">
        <f t="shared" si="9"/>
        <v>0</v>
      </c>
      <c r="DG14" s="291">
        <f t="shared" si="10"/>
        <v>0</v>
      </c>
      <c r="DH14" s="291">
        <f t="shared" si="11"/>
        <v>0</v>
      </c>
      <c r="DI14" s="291"/>
      <c r="DJ14" s="291"/>
      <c r="DK14" s="291"/>
    </row>
    <row r="15" spans="1:116" ht="32.25" customHeight="1">
      <c r="A15" s="85" t="s">
        <v>16</v>
      </c>
      <c r="B15" s="86" t="s">
        <v>17</v>
      </c>
      <c r="C15" s="63" t="e">
        <f t="shared" si="2"/>
        <v>#REF!</v>
      </c>
      <c r="D15" s="87" t="e">
        <f>+#REF!</f>
        <v>#REF!</v>
      </c>
      <c r="E15" s="87" t="e">
        <f>+#REF!</f>
        <v>#REF!</v>
      </c>
      <c r="F15" s="87" t="e">
        <f>+#REF!</f>
        <v>#REF!</v>
      </c>
      <c r="G15" s="87" t="e">
        <f>+#REF!</f>
        <v>#REF!</v>
      </c>
      <c r="H15" s="87" t="e">
        <f>+#REF!</f>
        <v>#REF!</v>
      </c>
      <c r="I15" s="87" t="e">
        <f>+#REF!</f>
        <v>#REF!</v>
      </c>
      <c r="J15" s="87" t="e">
        <f>+#REF!</f>
        <v>#REF!</v>
      </c>
      <c r="K15" s="87" t="e">
        <f>+#REF!</f>
        <v>#REF!</v>
      </c>
      <c r="L15" s="87" t="e">
        <f>+#REF!</f>
        <v>#REF!</v>
      </c>
      <c r="M15" s="87" t="e">
        <f>+#REF!</f>
        <v>#REF!</v>
      </c>
      <c r="N15" s="63" t="e">
        <f t="shared" si="3"/>
        <v>#REF!</v>
      </c>
      <c r="O15" s="87" t="e">
        <f>+#REF!</f>
        <v>#REF!</v>
      </c>
      <c r="P15" s="87" t="e">
        <f>+#REF!</f>
        <v>#REF!</v>
      </c>
      <c r="Q15" s="87" t="e">
        <f>+#REF!</f>
        <v>#REF!</v>
      </c>
      <c r="R15" s="87" t="e">
        <f>+#REF!</f>
        <v>#REF!</v>
      </c>
      <c r="S15" s="87" t="e">
        <f>+#REF!</f>
        <v>#REF!</v>
      </c>
      <c r="T15" s="87" t="e">
        <f>+#REF!</f>
        <v>#REF!</v>
      </c>
      <c r="U15" s="87" t="e">
        <f>+#REF!</f>
        <v>#REF!</v>
      </c>
      <c r="V15" s="87" t="e">
        <f>+#REF!</f>
        <v>#REF!</v>
      </c>
      <c r="W15" s="87" t="e">
        <f>+#REF!</f>
        <v>#REF!</v>
      </c>
      <c r="X15" s="87" t="e">
        <f>+#REF!</f>
        <v>#REF!</v>
      </c>
      <c r="Y15" s="63" t="e">
        <f t="shared" si="4"/>
        <v>#REF!</v>
      </c>
      <c r="Z15" s="87" t="e">
        <f>+#REF!</f>
        <v>#REF!</v>
      </c>
      <c r="AA15" s="87" t="e">
        <f>+#REF!</f>
        <v>#REF!</v>
      </c>
      <c r="AB15" s="87" t="e">
        <f>+#REF!</f>
        <v>#REF!</v>
      </c>
      <c r="AC15" s="87" t="e">
        <f>+#REF!</f>
        <v>#REF!</v>
      </c>
      <c r="AD15" s="87" t="e">
        <f>+#REF!</f>
        <v>#REF!</v>
      </c>
      <c r="AE15" s="87" t="e">
        <f>+#REF!</f>
        <v>#REF!</v>
      </c>
      <c r="AF15" s="87" t="e">
        <f>+#REF!</f>
        <v>#REF!</v>
      </c>
      <c r="AG15" s="87" t="e">
        <f>+#REF!</f>
        <v>#REF!</v>
      </c>
      <c r="AH15" s="87" t="e">
        <f>+#REF!</f>
        <v>#REF!</v>
      </c>
      <c r="AI15" s="87" t="e">
        <f>+#REF!</f>
        <v>#REF!</v>
      </c>
      <c r="AJ15" s="63" t="e">
        <f t="shared" si="5"/>
        <v>#REF!</v>
      </c>
      <c r="AK15" s="87" t="e">
        <f>+#REF!</f>
        <v>#REF!</v>
      </c>
      <c r="AL15" s="87" t="e">
        <f>+#REF!</f>
        <v>#REF!</v>
      </c>
      <c r="AM15" s="87" t="e">
        <f>+#REF!</f>
        <v>#REF!</v>
      </c>
      <c r="AN15" s="87" t="e">
        <f>+#REF!</f>
        <v>#REF!</v>
      </c>
      <c r="AO15" s="87" t="e">
        <f>+#REF!</f>
        <v>#REF!</v>
      </c>
      <c r="AP15" s="87" t="e">
        <f>+#REF!</f>
        <v>#REF!</v>
      </c>
      <c r="AQ15" s="87" t="e">
        <f>+#REF!</f>
        <v>#REF!</v>
      </c>
      <c r="AR15" s="87" t="e">
        <f>+#REF!</f>
        <v>#REF!</v>
      </c>
      <c r="AS15" s="87" t="e">
        <f>+#REF!</f>
        <v>#REF!</v>
      </c>
      <c r="AT15" s="87" t="e">
        <f>+#REF!</f>
        <v>#REF!</v>
      </c>
      <c r="AU15" s="63" t="e">
        <f t="shared" si="6"/>
        <v>#REF!</v>
      </c>
      <c r="AV15" s="87" t="e">
        <f>+#REF!</f>
        <v>#REF!</v>
      </c>
      <c r="AW15" s="87" t="e">
        <f>+#REF!</f>
        <v>#REF!</v>
      </c>
      <c r="AX15" s="87" t="e">
        <f>+#REF!</f>
        <v>#REF!</v>
      </c>
      <c r="AY15" s="87" t="e">
        <f>+#REF!</f>
        <v>#REF!</v>
      </c>
      <c r="AZ15" s="87" t="e">
        <f>+#REF!</f>
        <v>#REF!</v>
      </c>
      <c r="BA15" s="87" t="e">
        <f>+#REF!</f>
        <v>#REF!</v>
      </c>
      <c r="BB15" s="87" t="e">
        <f>+#REF!</f>
        <v>#REF!</v>
      </c>
      <c r="BC15" s="87" t="e">
        <f>+#REF!</f>
        <v>#REF!</v>
      </c>
      <c r="BD15" s="87" t="e">
        <f>+#REF!</f>
        <v>#REF!</v>
      </c>
      <c r="BE15" s="87" t="e">
        <f>+#REF!</f>
        <v>#REF!</v>
      </c>
      <c r="BF15" s="250">
        <f t="shared" si="7"/>
        <v>0</v>
      </c>
      <c r="BG15" s="245">
        <f t="shared" si="15"/>
        <v>0</v>
      </c>
      <c r="BH15" s="245">
        <f t="shared" si="16"/>
        <v>0</v>
      </c>
      <c r="BI15" s="245">
        <f t="shared" si="17"/>
        <v>0</v>
      </c>
      <c r="BJ15" s="245">
        <f t="shared" si="18"/>
        <v>0</v>
      </c>
      <c r="BK15" s="245">
        <f t="shared" si="19"/>
        <v>0</v>
      </c>
      <c r="BL15" s="245">
        <f t="shared" si="20"/>
        <v>0</v>
      </c>
      <c r="BM15" s="245">
        <f t="shared" si="21"/>
        <v>0</v>
      </c>
      <c r="BN15" s="245">
        <f t="shared" si="22"/>
        <v>0</v>
      </c>
      <c r="BO15" s="245">
        <f t="shared" si="23"/>
        <v>0</v>
      </c>
      <c r="BP15" s="245">
        <f t="shared" si="24"/>
        <v>0</v>
      </c>
      <c r="BQ15" s="250">
        <f t="shared" si="25"/>
        <v>0</v>
      </c>
      <c r="BR15" s="245">
        <f t="shared" si="26"/>
        <v>0</v>
      </c>
      <c r="BS15" s="245">
        <f t="shared" si="27"/>
        <v>0</v>
      </c>
      <c r="BT15" s="245">
        <f t="shared" si="28"/>
        <v>0</v>
      </c>
      <c r="BU15" s="245">
        <f t="shared" si="29"/>
        <v>0</v>
      </c>
      <c r="BV15" s="245">
        <f t="shared" si="30"/>
        <v>0</v>
      </c>
      <c r="BW15" s="245">
        <f t="shared" si="31"/>
        <v>0</v>
      </c>
      <c r="BX15" s="245">
        <f t="shared" si="32"/>
        <v>0</v>
      </c>
      <c r="BY15" s="245">
        <f t="shared" si="33"/>
        <v>0</v>
      </c>
      <c r="BZ15" s="245">
        <f t="shared" si="34"/>
        <v>0</v>
      </c>
      <c r="CA15" s="245">
        <f t="shared" si="35"/>
        <v>0</v>
      </c>
      <c r="CB15" s="245">
        <f t="shared" si="36"/>
        <v>0</v>
      </c>
      <c r="CC15" s="245">
        <f t="shared" si="37"/>
        <v>0</v>
      </c>
      <c r="CD15" s="245">
        <f t="shared" si="38"/>
        <v>0</v>
      </c>
      <c r="CE15" s="245">
        <f t="shared" si="39"/>
        <v>0</v>
      </c>
      <c r="CF15" s="245">
        <f t="shared" si="40"/>
        <v>0</v>
      </c>
      <c r="CG15" s="245">
        <f t="shared" si="41"/>
        <v>0</v>
      </c>
      <c r="CH15" s="245">
        <f t="shared" si="42"/>
        <v>0</v>
      </c>
      <c r="CI15" s="245">
        <f t="shared" si="43"/>
        <v>0</v>
      </c>
      <c r="CJ15" s="245">
        <f t="shared" si="44"/>
        <v>0</v>
      </c>
      <c r="CK15" s="245">
        <f t="shared" si="45"/>
        <v>0</v>
      </c>
      <c r="CL15" s="245">
        <f t="shared" si="46"/>
        <v>0</v>
      </c>
      <c r="CM15" s="245">
        <f t="shared" si="47"/>
        <v>0</v>
      </c>
      <c r="CN15" s="245">
        <f t="shared" si="48"/>
        <v>0</v>
      </c>
      <c r="CO15" s="245">
        <f t="shared" si="49"/>
        <v>0</v>
      </c>
      <c r="CP15" s="245">
        <f t="shared" si="50"/>
        <v>0</v>
      </c>
      <c r="CQ15" s="245">
        <f t="shared" si="51"/>
        <v>0</v>
      </c>
      <c r="CR15" s="245">
        <f t="shared" si="52"/>
        <v>0</v>
      </c>
      <c r="CS15" s="245">
        <f t="shared" si="53"/>
        <v>0</v>
      </c>
      <c r="CT15" s="245">
        <f t="shared" si="54"/>
        <v>0</v>
      </c>
      <c r="CU15" s="245">
        <f t="shared" si="12"/>
        <v>0</v>
      </c>
      <c r="CV15" s="245">
        <f t="shared" si="13"/>
        <v>0</v>
      </c>
      <c r="CW15" s="246">
        <f t="shared" si="14"/>
        <v>0</v>
      </c>
      <c r="CZ15" s="291" t="e">
        <f>+#REF!</f>
        <v>#REF!</v>
      </c>
      <c r="DA15" s="291" t="e">
        <f>+#REF!</f>
        <v>#REF!</v>
      </c>
      <c r="DB15" s="291" t="e">
        <f>+#REF!</f>
        <v>#REF!</v>
      </c>
      <c r="DC15" s="291" t="e">
        <f>+#REF!</f>
        <v>#REF!</v>
      </c>
      <c r="DE15" s="291">
        <f t="shared" si="8"/>
        <v>0</v>
      </c>
      <c r="DF15" s="291">
        <f>+BQ15</f>
        <v>0</v>
      </c>
      <c r="DG15" s="291">
        <f t="shared" si="10"/>
        <v>0</v>
      </c>
      <c r="DH15" s="291">
        <f t="shared" si="11"/>
        <v>0</v>
      </c>
      <c r="DI15" s="291"/>
      <c r="DJ15" s="291"/>
      <c r="DK15" s="291"/>
    </row>
    <row r="16" spans="1:116" ht="32.25" customHeight="1">
      <c r="A16" s="85" t="s">
        <v>18</v>
      </c>
      <c r="B16" s="86" t="s">
        <v>116</v>
      </c>
      <c r="C16" s="63" t="e">
        <f t="shared" si="2"/>
        <v>#REF!</v>
      </c>
      <c r="D16" s="87" t="e">
        <f>+#REF!</f>
        <v>#REF!</v>
      </c>
      <c r="E16" s="87" t="e">
        <f>+#REF!</f>
        <v>#REF!</v>
      </c>
      <c r="F16" s="87" t="e">
        <f>+#REF!</f>
        <v>#REF!</v>
      </c>
      <c r="G16" s="87" t="e">
        <f>+#REF!</f>
        <v>#REF!</v>
      </c>
      <c r="H16" s="87" t="e">
        <f>+#REF!</f>
        <v>#REF!</v>
      </c>
      <c r="I16" s="87" t="e">
        <f>+#REF!</f>
        <v>#REF!</v>
      </c>
      <c r="J16" s="87" t="e">
        <f>+#REF!</f>
        <v>#REF!</v>
      </c>
      <c r="K16" s="87" t="e">
        <f>+#REF!</f>
        <v>#REF!</v>
      </c>
      <c r="L16" s="87" t="e">
        <f>+#REF!</f>
        <v>#REF!</v>
      </c>
      <c r="M16" s="87" t="e">
        <f>+#REF!</f>
        <v>#REF!</v>
      </c>
      <c r="N16" s="63" t="e">
        <f t="shared" si="3"/>
        <v>#REF!</v>
      </c>
      <c r="O16" s="87" t="e">
        <f>+#REF!</f>
        <v>#REF!</v>
      </c>
      <c r="P16" s="87" t="e">
        <f>+#REF!</f>
        <v>#REF!</v>
      </c>
      <c r="Q16" s="87" t="e">
        <f>+#REF!</f>
        <v>#REF!</v>
      </c>
      <c r="R16" s="87" t="e">
        <f>+#REF!</f>
        <v>#REF!</v>
      </c>
      <c r="S16" s="87" t="e">
        <f>+#REF!</f>
        <v>#REF!</v>
      </c>
      <c r="T16" s="87" t="e">
        <f>+#REF!</f>
        <v>#REF!</v>
      </c>
      <c r="U16" s="87" t="e">
        <f>+#REF!</f>
        <v>#REF!</v>
      </c>
      <c r="V16" s="87" t="e">
        <f>+#REF!</f>
        <v>#REF!</v>
      </c>
      <c r="W16" s="87" t="e">
        <f>+#REF!</f>
        <v>#REF!</v>
      </c>
      <c r="X16" s="87" t="e">
        <f>+#REF!</f>
        <v>#REF!</v>
      </c>
      <c r="Y16" s="63" t="e">
        <f t="shared" si="4"/>
        <v>#REF!</v>
      </c>
      <c r="Z16" s="87" t="e">
        <f>+#REF!</f>
        <v>#REF!</v>
      </c>
      <c r="AA16" s="87" t="e">
        <f>+#REF!</f>
        <v>#REF!</v>
      </c>
      <c r="AB16" s="87" t="e">
        <f>+#REF!</f>
        <v>#REF!</v>
      </c>
      <c r="AC16" s="87" t="e">
        <f>+#REF!</f>
        <v>#REF!</v>
      </c>
      <c r="AD16" s="87" t="e">
        <f>+#REF!</f>
        <v>#REF!</v>
      </c>
      <c r="AE16" s="87" t="e">
        <f>+#REF!</f>
        <v>#REF!</v>
      </c>
      <c r="AF16" s="87" t="e">
        <f>+#REF!</f>
        <v>#REF!</v>
      </c>
      <c r="AG16" s="87" t="e">
        <f>+#REF!</f>
        <v>#REF!</v>
      </c>
      <c r="AH16" s="87" t="e">
        <f>+#REF!</f>
        <v>#REF!</v>
      </c>
      <c r="AI16" s="87" t="e">
        <f>+#REF!</f>
        <v>#REF!</v>
      </c>
      <c r="AJ16" s="63" t="e">
        <f t="shared" si="5"/>
        <v>#REF!</v>
      </c>
      <c r="AK16" s="87" t="e">
        <f>+#REF!</f>
        <v>#REF!</v>
      </c>
      <c r="AL16" s="87" t="e">
        <f>+#REF!</f>
        <v>#REF!</v>
      </c>
      <c r="AM16" s="87" t="e">
        <f>+#REF!</f>
        <v>#REF!</v>
      </c>
      <c r="AN16" s="87" t="e">
        <f>+#REF!</f>
        <v>#REF!</v>
      </c>
      <c r="AO16" s="87" t="e">
        <f>+#REF!</f>
        <v>#REF!</v>
      </c>
      <c r="AP16" s="87" t="e">
        <f>+#REF!</f>
        <v>#REF!</v>
      </c>
      <c r="AQ16" s="87" t="e">
        <f>+#REF!</f>
        <v>#REF!</v>
      </c>
      <c r="AR16" s="87" t="e">
        <f>+#REF!</f>
        <v>#REF!</v>
      </c>
      <c r="AS16" s="87" t="e">
        <f>+#REF!</f>
        <v>#REF!</v>
      </c>
      <c r="AT16" s="87" t="e">
        <f>+#REF!</f>
        <v>#REF!</v>
      </c>
      <c r="AU16" s="63" t="e">
        <f t="shared" si="6"/>
        <v>#REF!</v>
      </c>
      <c r="AV16" s="87" t="e">
        <f>+#REF!</f>
        <v>#REF!</v>
      </c>
      <c r="AW16" s="87" t="e">
        <f>+#REF!</f>
        <v>#REF!</v>
      </c>
      <c r="AX16" s="87" t="e">
        <f>+#REF!</f>
        <v>#REF!</v>
      </c>
      <c r="AY16" s="87" t="e">
        <f>+#REF!</f>
        <v>#REF!</v>
      </c>
      <c r="AZ16" s="87" t="e">
        <f>+#REF!</f>
        <v>#REF!</v>
      </c>
      <c r="BA16" s="87" t="e">
        <f>+#REF!</f>
        <v>#REF!</v>
      </c>
      <c r="BB16" s="87" t="e">
        <f>+#REF!</f>
        <v>#REF!</v>
      </c>
      <c r="BC16" s="87" t="e">
        <f>+#REF!</f>
        <v>#REF!</v>
      </c>
      <c r="BD16" s="87" t="e">
        <f>+#REF!</f>
        <v>#REF!</v>
      </c>
      <c r="BE16" s="87" t="e">
        <f>+#REF!</f>
        <v>#REF!</v>
      </c>
      <c r="BF16" s="250">
        <f t="shared" si="7"/>
        <v>0</v>
      </c>
      <c r="BG16" s="245">
        <f t="shared" si="15"/>
        <v>0</v>
      </c>
      <c r="BH16" s="245">
        <f t="shared" si="16"/>
        <v>0</v>
      </c>
      <c r="BI16" s="245">
        <f t="shared" si="17"/>
        <v>0</v>
      </c>
      <c r="BJ16" s="245">
        <f t="shared" si="18"/>
        <v>0</v>
      </c>
      <c r="BK16" s="245">
        <f t="shared" si="19"/>
        <v>0</v>
      </c>
      <c r="BL16" s="245">
        <f t="shared" si="20"/>
        <v>0</v>
      </c>
      <c r="BM16" s="245">
        <f t="shared" si="21"/>
        <v>0</v>
      </c>
      <c r="BN16" s="245">
        <f t="shared" si="22"/>
        <v>0</v>
      </c>
      <c r="BO16" s="245">
        <f t="shared" si="23"/>
        <v>0</v>
      </c>
      <c r="BP16" s="245">
        <f t="shared" si="24"/>
        <v>0</v>
      </c>
      <c r="BQ16" s="250">
        <f t="shared" si="25"/>
        <v>0</v>
      </c>
      <c r="BR16" s="245">
        <f t="shared" si="26"/>
        <v>0</v>
      </c>
      <c r="BS16" s="245">
        <f t="shared" si="27"/>
        <v>0</v>
      </c>
      <c r="BT16" s="245">
        <f t="shared" si="28"/>
        <v>0</v>
      </c>
      <c r="BU16" s="245">
        <f t="shared" si="29"/>
        <v>0</v>
      </c>
      <c r="BV16" s="245">
        <f t="shared" si="30"/>
        <v>0</v>
      </c>
      <c r="BW16" s="245">
        <f t="shared" si="31"/>
        <v>0</v>
      </c>
      <c r="BX16" s="245">
        <f t="shared" si="32"/>
        <v>0</v>
      </c>
      <c r="BY16" s="245">
        <f t="shared" si="33"/>
        <v>0</v>
      </c>
      <c r="BZ16" s="245">
        <f t="shared" si="34"/>
        <v>0</v>
      </c>
      <c r="CA16" s="245">
        <f t="shared" si="35"/>
        <v>0</v>
      </c>
      <c r="CB16" s="245">
        <f t="shared" si="36"/>
        <v>0</v>
      </c>
      <c r="CC16" s="245">
        <f t="shared" si="37"/>
        <v>0</v>
      </c>
      <c r="CD16" s="245">
        <f t="shared" si="38"/>
        <v>0</v>
      </c>
      <c r="CE16" s="245">
        <f t="shared" si="39"/>
        <v>0</v>
      </c>
      <c r="CF16" s="245">
        <f t="shared" si="40"/>
        <v>0</v>
      </c>
      <c r="CG16" s="245">
        <f t="shared" si="41"/>
        <v>0</v>
      </c>
      <c r="CH16" s="245">
        <f t="shared" si="42"/>
        <v>0</v>
      </c>
      <c r="CI16" s="245">
        <f t="shared" si="43"/>
        <v>0</v>
      </c>
      <c r="CJ16" s="245">
        <f t="shared" si="44"/>
        <v>0</v>
      </c>
      <c r="CK16" s="245">
        <f t="shared" si="45"/>
        <v>0</v>
      </c>
      <c r="CL16" s="245">
        <f t="shared" si="46"/>
        <v>0</v>
      </c>
      <c r="CM16" s="245">
        <f t="shared" si="47"/>
        <v>0</v>
      </c>
      <c r="CN16" s="245">
        <f t="shared" si="48"/>
        <v>0</v>
      </c>
      <c r="CO16" s="245">
        <f t="shared" si="49"/>
        <v>0</v>
      </c>
      <c r="CP16" s="245">
        <f t="shared" si="50"/>
        <v>0</v>
      </c>
      <c r="CQ16" s="245">
        <f t="shared" si="51"/>
        <v>0</v>
      </c>
      <c r="CR16" s="245">
        <f t="shared" si="52"/>
        <v>0</v>
      </c>
      <c r="CS16" s="245">
        <f t="shared" si="53"/>
        <v>0</v>
      </c>
      <c r="CT16" s="245">
        <f t="shared" si="54"/>
        <v>0</v>
      </c>
      <c r="CU16" s="245">
        <f t="shared" si="12"/>
        <v>0</v>
      </c>
      <c r="CV16" s="245">
        <f t="shared" si="13"/>
        <v>0</v>
      </c>
      <c r="CW16" s="246">
        <f t="shared" si="14"/>
        <v>0</v>
      </c>
      <c r="CZ16" s="291" t="e">
        <f>+#REF!</f>
        <v>#REF!</v>
      </c>
      <c r="DA16" s="291" t="e">
        <f>+#REF!</f>
        <v>#REF!</v>
      </c>
      <c r="DB16" s="291" t="e">
        <f>+#REF!</f>
        <v>#REF!</v>
      </c>
      <c r="DC16" s="291" t="e">
        <f>+#REF!</f>
        <v>#REF!</v>
      </c>
      <c r="DE16" s="291">
        <f t="shared" si="8"/>
        <v>0</v>
      </c>
      <c r="DF16" s="291">
        <f t="shared" si="9"/>
        <v>0</v>
      </c>
      <c r="DG16" s="291">
        <f t="shared" si="10"/>
        <v>0</v>
      </c>
      <c r="DH16" s="291">
        <f t="shared" si="11"/>
        <v>0</v>
      </c>
      <c r="DI16" s="291"/>
      <c r="DJ16" s="291"/>
      <c r="DK16" s="291"/>
    </row>
    <row r="17" spans="1:115" ht="32.25" customHeight="1">
      <c r="A17" s="85" t="s">
        <v>20</v>
      </c>
      <c r="B17" s="91" t="s">
        <v>117</v>
      </c>
      <c r="C17" s="63" t="e">
        <f t="shared" si="2"/>
        <v>#REF!</v>
      </c>
      <c r="D17" s="87" t="e">
        <f>+#REF!</f>
        <v>#REF!</v>
      </c>
      <c r="E17" s="87" t="e">
        <f>+#REF!</f>
        <v>#REF!</v>
      </c>
      <c r="F17" s="87" t="e">
        <f>+#REF!</f>
        <v>#REF!</v>
      </c>
      <c r="G17" s="87" t="e">
        <f>+#REF!</f>
        <v>#REF!</v>
      </c>
      <c r="H17" s="87" t="e">
        <f>+#REF!</f>
        <v>#REF!</v>
      </c>
      <c r="I17" s="87" t="e">
        <f>+#REF!</f>
        <v>#REF!</v>
      </c>
      <c r="J17" s="87" t="e">
        <f>+#REF!</f>
        <v>#REF!</v>
      </c>
      <c r="K17" s="87" t="e">
        <f>+#REF!</f>
        <v>#REF!</v>
      </c>
      <c r="L17" s="87" t="e">
        <f>+#REF!</f>
        <v>#REF!</v>
      </c>
      <c r="M17" s="87" t="e">
        <f>+#REF!</f>
        <v>#REF!</v>
      </c>
      <c r="N17" s="63" t="e">
        <f t="shared" si="3"/>
        <v>#REF!</v>
      </c>
      <c r="O17" s="87" t="e">
        <f>+#REF!</f>
        <v>#REF!</v>
      </c>
      <c r="P17" s="87" t="e">
        <f>+#REF!</f>
        <v>#REF!</v>
      </c>
      <c r="Q17" s="87" t="e">
        <f>+#REF!</f>
        <v>#REF!</v>
      </c>
      <c r="R17" s="87" t="e">
        <f>+#REF!</f>
        <v>#REF!</v>
      </c>
      <c r="S17" s="87" t="e">
        <f>+#REF!</f>
        <v>#REF!</v>
      </c>
      <c r="T17" s="87" t="e">
        <f>+#REF!</f>
        <v>#REF!</v>
      </c>
      <c r="U17" s="87" t="e">
        <f>+#REF!</f>
        <v>#REF!</v>
      </c>
      <c r="V17" s="87" t="e">
        <f>+#REF!</f>
        <v>#REF!</v>
      </c>
      <c r="W17" s="87" t="e">
        <f>+#REF!</f>
        <v>#REF!</v>
      </c>
      <c r="X17" s="87" t="e">
        <f>+#REF!</f>
        <v>#REF!</v>
      </c>
      <c r="Y17" s="63" t="e">
        <f t="shared" si="4"/>
        <v>#REF!</v>
      </c>
      <c r="Z17" s="87" t="e">
        <f>+#REF!</f>
        <v>#REF!</v>
      </c>
      <c r="AA17" s="87" t="e">
        <f>+#REF!</f>
        <v>#REF!</v>
      </c>
      <c r="AB17" s="87" t="e">
        <f>+#REF!</f>
        <v>#REF!</v>
      </c>
      <c r="AC17" s="87" t="e">
        <f>+#REF!</f>
        <v>#REF!</v>
      </c>
      <c r="AD17" s="87" t="e">
        <f>+#REF!</f>
        <v>#REF!</v>
      </c>
      <c r="AE17" s="87" t="e">
        <f>+#REF!</f>
        <v>#REF!</v>
      </c>
      <c r="AF17" s="87" t="e">
        <f>+#REF!</f>
        <v>#REF!</v>
      </c>
      <c r="AG17" s="87" t="e">
        <f>+#REF!</f>
        <v>#REF!</v>
      </c>
      <c r="AH17" s="87" t="e">
        <f>+#REF!</f>
        <v>#REF!</v>
      </c>
      <c r="AI17" s="87" t="e">
        <f>+#REF!</f>
        <v>#REF!</v>
      </c>
      <c r="AJ17" s="63" t="e">
        <f t="shared" si="5"/>
        <v>#REF!</v>
      </c>
      <c r="AK17" s="87" t="e">
        <f>+#REF!</f>
        <v>#REF!</v>
      </c>
      <c r="AL17" s="87" t="e">
        <f>+#REF!</f>
        <v>#REF!</v>
      </c>
      <c r="AM17" s="87" t="e">
        <f>+#REF!</f>
        <v>#REF!</v>
      </c>
      <c r="AN17" s="87" t="e">
        <f>+#REF!</f>
        <v>#REF!</v>
      </c>
      <c r="AO17" s="87" t="e">
        <f>+#REF!</f>
        <v>#REF!</v>
      </c>
      <c r="AP17" s="87" t="e">
        <f>+#REF!</f>
        <v>#REF!</v>
      </c>
      <c r="AQ17" s="87" t="e">
        <f>+#REF!</f>
        <v>#REF!</v>
      </c>
      <c r="AR17" s="87" t="e">
        <f>+#REF!</f>
        <v>#REF!</v>
      </c>
      <c r="AS17" s="87" t="e">
        <f>+#REF!</f>
        <v>#REF!</v>
      </c>
      <c r="AT17" s="87" t="e">
        <f>+#REF!</f>
        <v>#REF!</v>
      </c>
      <c r="AU17" s="63" t="e">
        <f t="shared" si="6"/>
        <v>#REF!</v>
      </c>
      <c r="AV17" s="87" t="e">
        <f>+#REF!</f>
        <v>#REF!</v>
      </c>
      <c r="AW17" s="87" t="e">
        <f>+#REF!</f>
        <v>#REF!</v>
      </c>
      <c r="AX17" s="87" t="e">
        <f>+#REF!</f>
        <v>#REF!</v>
      </c>
      <c r="AY17" s="87" t="e">
        <f>+#REF!</f>
        <v>#REF!</v>
      </c>
      <c r="AZ17" s="87" t="e">
        <f>+#REF!</f>
        <v>#REF!</v>
      </c>
      <c r="BA17" s="87" t="e">
        <f>+#REF!</f>
        <v>#REF!</v>
      </c>
      <c r="BB17" s="87" t="e">
        <f>+#REF!</f>
        <v>#REF!</v>
      </c>
      <c r="BC17" s="87" t="e">
        <f>+#REF!</f>
        <v>#REF!</v>
      </c>
      <c r="BD17" s="87" t="e">
        <f>+#REF!</f>
        <v>#REF!</v>
      </c>
      <c r="BE17" s="87" t="e">
        <f>+#REF!</f>
        <v>#REF!</v>
      </c>
      <c r="BF17" s="250">
        <f t="shared" si="7"/>
        <v>0</v>
      </c>
      <c r="BG17" s="245">
        <f t="shared" si="15"/>
        <v>0</v>
      </c>
      <c r="BH17" s="245">
        <f t="shared" si="16"/>
        <v>0</v>
      </c>
      <c r="BI17" s="245">
        <f t="shared" si="17"/>
        <v>0</v>
      </c>
      <c r="BJ17" s="245">
        <f t="shared" si="18"/>
        <v>0</v>
      </c>
      <c r="BK17" s="245">
        <f t="shared" si="19"/>
        <v>0</v>
      </c>
      <c r="BL17" s="245">
        <f t="shared" si="20"/>
        <v>0</v>
      </c>
      <c r="BM17" s="245">
        <f t="shared" si="21"/>
        <v>0</v>
      </c>
      <c r="BN17" s="245">
        <f t="shared" si="22"/>
        <v>0</v>
      </c>
      <c r="BO17" s="245">
        <f t="shared" si="23"/>
        <v>0</v>
      </c>
      <c r="BP17" s="245">
        <f t="shared" si="24"/>
        <v>0</v>
      </c>
      <c r="BQ17" s="250">
        <f t="shared" si="25"/>
        <v>0</v>
      </c>
      <c r="BR17" s="245">
        <f t="shared" si="26"/>
        <v>0</v>
      </c>
      <c r="BS17" s="245">
        <f t="shared" si="27"/>
        <v>0</v>
      </c>
      <c r="BT17" s="245">
        <f t="shared" si="28"/>
        <v>0</v>
      </c>
      <c r="BU17" s="245">
        <f t="shared" si="29"/>
        <v>0</v>
      </c>
      <c r="BV17" s="245">
        <f t="shared" si="30"/>
        <v>0</v>
      </c>
      <c r="BW17" s="245">
        <f t="shared" si="31"/>
        <v>0</v>
      </c>
      <c r="BX17" s="245">
        <f t="shared" si="32"/>
        <v>0</v>
      </c>
      <c r="BY17" s="245">
        <f t="shared" si="33"/>
        <v>0</v>
      </c>
      <c r="BZ17" s="245">
        <f t="shared" si="34"/>
        <v>0</v>
      </c>
      <c r="CA17" s="245">
        <f t="shared" si="35"/>
        <v>0</v>
      </c>
      <c r="CB17" s="245">
        <f t="shared" si="36"/>
        <v>0</v>
      </c>
      <c r="CC17" s="245">
        <f t="shared" si="37"/>
        <v>0</v>
      </c>
      <c r="CD17" s="245">
        <f t="shared" si="38"/>
        <v>0</v>
      </c>
      <c r="CE17" s="245">
        <f t="shared" si="39"/>
        <v>0</v>
      </c>
      <c r="CF17" s="245">
        <f t="shared" si="40"/>
        <v>0</v>
      </c>
      <c r="CG17" s="245">
        <f t="shared" si="41"/>
        <v>0</v>
      </c>
      <c r="CH17" s="245">
        <f t="shared" si="42"/>
        <v>0</v>
      </c>
      <c r="CI17" s="245">
        <f t="shared" si="43"/>
        <v>0</v>
      </c>
      <c r="CJ17" s="245">
        <f t="shared" si="44"/>
        <v>0</v>
      </c>
      <c r="CK17" s="245">
        <f t="shared" si="45"/>
        <v>0</v>
      </c>
      <c r="CL17" s="245">
        <f t="shared" si="46"/>
        <v>0</v>
      </c>
      <c r="CM17" s="245">
        <f t="shared" si="47"/>
        <v>0</v>
      </c>
      <c r="CN17" s="245">
        <f t="shared" si="48"/>
        <v>0</v>
      </c>
      <c r="CO17" s="245">
        <f t="shared" si="49"/>
        <v>0</v>
      </c>
      <c r="CP17" s="245">
        <f t="shared" si="50"/>
        <v>0</v>
      </c>
      <c r="CQ17" s="245">
        <f t="shared" si="51"/>
        <v>0</v>
      </c>
      <c r="CR17" s="245">
        <f t="shared" si="52"/>
        <v>0</v>
      </c>
      <c r="CS17" s="245">
        <f t="shared" si="53"/>
        <v>0</v>
      </c>
      <c r="CT17" s="245">
        <f t="shared" si="54"/>
        <v>0</v>
      </c>
      <c r="CU17" s="245">
        <f t="shared" si="12"/>
        <v>0</v>
      </c>
      <c r="CV17" s="245">
        <f t="shared" si="13"/>
        <v>0</v>
      </c>
      <c r="CW17" s="246">
        <f t="shared" si="14"/>
        <v>0</v>
      </c>
      <c r="CZ17" s="294" t="e">
        <f>+#REF!</f>
        <v>#REF!</v>
      </c>
      <c r="DA17" s="291" t="e">
        <f>+#REF!</f>
        <v>#REF!</v>
      </c>
      <c r="DB17" s="291" t="e">
        <f>+#REF!</f>
        <v>#REF!</v>
      </c>
      <c r="DC17" s="291" t="e">
        <f>+#REF!</f>
        <v>#REF!</v>
      </c>
      <c r="DE17" s="294">
        <f t="shared" si="8"/>
        <v>0</v>
      </c>
      <c r="DF17" s="294">
        <f t="shared" si="9"/>
        <v>0</v>
      </c>
      <c r="DG17" s="294">
        <f t="shared" si="10"/>
        <v>0</v>
      </c>
      <c r="DH17" s="291">
        <f t="shared" si="11"/>
        <v>0</v>
      </c>
      <c r="DI17" s="291"/>
      <c r="DJ17" s="291"/>
      <c r="DK17" s="291"/>
    </row>
    <row r="18" spans="1:115" ht="32.25" customHeight="1">
      <c r="A18" s="85" t="s">
        <v>22</v>
      </c>
      <c r="B18" s="92" t="s">
        <v>118</v>
      </c>
      <c r="C18" s="63" t="e">
        <f t="shared" si="2"/>
        <v>#REF!</v>
      </c>
      <c r="D18" s="87" t="e">
        <f>+#REF!</f>
        <v>#REF!</v>
      </c>
      <c r="E18" s="87" t="e">
        <f>+#REF!</f>
        <v>#REF!</v>
      </c>
      <c r="F18" s="87" t="e">
        <f>+#REF!</f>
        <v>#REF!</v>
      </c>
      <c r="G18" s="87" t="e">
        <f>+#REF!</f>
        <v>#REF!</v>
      </c>
      <c r="H18" s="87" t="e">
        <f>+#REF!</f>
        <v>#REF!</v>
      </c>
      <c r="I18" s="87" t="e">
        <f>+#REF!</f>
        <v>#REF!</v>
      </c>
      <c r="J18" s="87" t="e">
        <f>+#REF!</f>
        <v>#REF!</v>
      </c>
      <c r="K18" s="87" t="e">
        <f>+#REF!</f>
        <v>#REF!</v>
      </c>
      <c r="L18" s="87" t="e">
        <f>+#REF!</f>
        <v>#REF!</v>
      </c>
      <c r="M18" s="87" t="e">
        <f>+#REF!</f>
        <v>#REF!</v>
      </c>
      <c r="N18" s="63" t="e">
        <f t="shared" si="3"/>
        <v>#REF!</v>
      </c>
      <c r="O18" s="87" t="e">
        <f>+#REF!</f>
        <v>#REF!</v>
      </c>
      <c r="P18" s="87" t="e">
        <f>+#REF!</f>
        <v>#REF!</v>
      </c>
      <c r="Q18" s="87" t="e">
        <f>+#REF!</f>
        <v>#REF!</v>
      </c>
      <c r="R18" s="87" t="e">
        <f>+#REF!</f>
        <v>#REF!</v>
      </c>
      <c r="S18" s="87" t="e">
        <f>+#REF!</f>
        <v>#REF!</v>
      </c>
      <c r="T18" s="87" t="e">
        <f>+#REF!</f>
        <v>#REF!</v>
      </c>
      <c r="U18" s="87" t="e">
        <f>+#REF!</f>
        <v>#REF!</v>
      </c>
      <c r="V18" s="87" t="e">
        <f>+#REF!</f>
        <v>#REF!</v>
      </c>
      <c r="W18" s="87" t="e">
        <f>+#REF!</f>
        <v>#REF!</v>
      </c>
      <c r="X18" s="87" t="e">
        <f>+#REF!</f>
        <v>#REF!</v>
      </c>
      <c r="Y18" s="63" t="e">
        <f t="shared" si="4"/>
        <v>#REF!</v>
      </c>
      <c r="Z18" s="87" t="e">
        <f>+#REF!</f>
        <v>#REF!</v>
      </c>
      <c r="AA18" s="87" t="e">
        <f>+#REF!</f>
        <v>#REF!</v>
      </c>
      <c r="AB18" s="87" t="e">
        <f>+#REF!</f>
        <v>#REF!</v>
      </c>
      <c r="AC18" s="87" t="e">
        <f>+#REF!</f>
        <v>#REF!</v>
      </c>
      <c r="AD18" s="87" t="e">
        <f>+#REF!</f>
        <v>#REF!</v>
      </c>
      <c r="AE18" s="87" t="e">
        <f>+#REF!</f>
        <v>#REF!</v>
      </c>
      <c r="AF18" s="87" t="e">
        <f>+#REF!</f>
        <v>#REF!</v>
      </c>
      <c r="AG18" s="87" t="e">
        <f>+#REF!</f>
        <v>#REF!</v>
      </c>
      <c r="AH18" s="87" t="e">
        <f>+#REF!</f>
        <v>#REF!</v>
      </c>
      <c r="AI18" s="87" t="e">
        <f>+#REF!</f>
        <v>#REF!</v>
      </c>
      <c r="AJ18" s="63" t="e">
        <f t="shared" si="5"/>
        <v>#REF!</v>
      </c>
      <c r="AK18" s="87" t="e">
        <f>+#REF!</f>
        <v>#REF!</v>
      </c>
      <c r="AL18" s="87" t="e">
        <f>+#REF!</f>
        <v>#REF!</v>
      </c>
      <c r="AM18" s="87" t="e">
        <f>+#REF!</f>
        <v>#REF!</v>
      </c>
      <c r="AN18" s="87" t="e">
        <f>+#REF!</f>
        <v>#REF!</v>
      </c>
      <c r="AO18" s="87" t="e">
        <f>+#REF!</f>
        <v>#REF!</v>
      </c>
      <c r="AP18" s="87" t="e">
        <f>+#REF!</f>
        <v>#REF!</v>
      </c>
      <c r="AQ18" s="87" t="e">
        <f>+#REF!</f>
        <v>#REF!</v>
      </c>
      <c r="AR18" s="87" t="e">
        <f>+#REF!</f>
        <v>#REF!</v>
      </c>
      <c r="AS18" s="87" t="e">
        <f>+#REF!</f>
        <v>#REF!</v>
      </c>
      <c r="AT18" s="87" t="e">
        <f>+#REF!</f>
        <v>#REF!</v>
      </c>
      <c r="AU18" s="63" t="e">
        <f t="shared" si="6"/>
        <v>#REF!</v>
      </c>
      <c r="AV18" s="87" t="e">
        <f>+#REF!</f>
        <v>#REF!</v>
      </c>
      <c r="AW18" s="87" t="e">
        <f>+#REF!</f>
        <v>#REF!</v>
      </c>
      <c r="AX18" s="87" t="e">
        <f>+#REF!</f>
        <v>#REF!</v>
      </c>
      <c r="AY18" s="87" t="e">
        <f>+#REF!</f>
        <v>#REF!</v>
      </c>
      <c r="AZ18" s="87" t="e">
        <f>+#REF!</f>
        <v>#REF!</v>
      </c>
      <c r="BA18" s="87" t="e">
        <f>+#REF!</f>
        <v>#REF!</v>
      </c>
      <c r="BB18" s="87" t="e">
        <f>+#REF!</f>
        <v>#REF!</v>
      </c>
      <c r="BC18" s="87" t="e">
        <f>+#REF!</f>
        <v>#REF!</v>
      </c>
      <c r="BD18" s="87" t="e">
        <f>+#REF!</f>
        <v>#REF!</v>
      </c>
      <c r="BE18" s="87" t="e">
        <f>+#REF!</f>
        <v>#REF!</v>
      </c>
      <c r="BF18" s="250">
        <f t="shared" si="7"/>
        <v>0</v>
      </c>
      <c r="BG18" s="245">
        <f t="shared" si="15"/>
        <v>0</v>
      </c>
      <c r="BH18" s="245">
        <f t="shared" si="16"/>
        <v>0</v>
      </c>
      <c r="BI18" s="245">
        <f t="shared" si="17"/>
        <v>0</v>
      </c>
      <c r="BJ18" s="245">
        <f t="shared" si="18"/>
        <v>0</v>
      </c>
      <c r="BK18" s="245">
        <f t="shared" si="19"/>
        <v>0</v>
      </c>
      <c r="BL18" s="245">
        <f t="shared" si="20"/>
        <v>0</v>
      </c>
      <c r="BM18" s="245">
        <f t="shared" si="21"/>
        <v>0</v>
      </c>
      <c r="BN18" s="245">
        <f t="shared" si="22"/>
        <v>0</v>
      </c>
      <c r="BO18" s="245">
        <f t="shared" si="23"/>
        <v>0</v>
      </c>
      <c r="BP18" s="245">
        <f t="shared" si="24"/>
        <v>0</v>
      </c>
      <c r="BQ18" s="250">
        <f t="shared" si="25"/>
        <v>0</v>
      </c>
      <c r="BR18" s="245">
        <f t="shared" si="26"/>
        <v>0</v>
      </c>
      <c r="BS18" s="245">
        <f t="shared" si="27"/>
        <v>0</v>
      </c>
      <c r="BT18" s="245">
        <f t="shared" si="28"/>
        <v>0</v>
      </c>
      <c r="BU18" s="245">
        <f t="shared" si="29"/>
        <v>0</v>
      </c>
      <c r="BV18" s="245">
        <f t="shared" si="30"/>
        <v>0</v>
      </c>
      <c r="BW18" s="245">
        <f t="shared" si="31"/>
        <v>0</v>
      </c>
      <c r="BX18" s="245">
        <f t="shared" si="32"/>
        <v>0</v>
      </c>
      <c r="BY18" s="245">
        <f t="shared" si="33"/>
        <v>0</v>
      </c>
      <c r="BZ18" s="245">
        <f t="shared" si="34"/>
        <v>0</v>
      </c>
      <c r="CA18" s="245">
        <f t="shared" si="35"/>
        <v>0</v>
      </c>
      <c r="CB18" s="245">
        <f t="shared" si="36"/>
        <v>0</v>
      </c>
      <c r="CC18" s="245">
        <f t="shared" si="37"/>
        <v>0</v>
      </c>
      <c r="CD18" s="245">
        <f t="shared" si="38"/>
        <v>0</v>
      </c>
      <c r="CE18" s="245">
        <f t="shared" si="39"/>
        <v>0</v>
      </c>
      <c r="CF18" s="245">
        <f t="shared" si="40"/>
        <v>0</v>
      </c>
      <c r="CG18" s="245">
        <f t="shared" si="41"/>
        <v>0</v>
      </c>
      <c r="CH18" s="245">
        <f t="shared" si="42"/>
        <v>0</v>
      </c>
      <c r="CI18" s="245">
        <f t="shared" si="43"/>
        <v>0</v>
      </c>
      <c r="CJ18" s="245">
        <f t="shared" si="44"/>
        <v>0</v>
      </c>
      <c r="CK18" s="245">
        <f t="shared" si="45"/>
        <v>0</v>
      </c>
      <c r="CL18" s="245">
        <f t="shared" si="46"/>
        <v>0</v>
      </c>
      <c r="CM18" s="245">
        <f t="shared" si="47"/>
        <v>0</v>
      </c>
      <c r="CN18" s="245">
        <f t="shared" si="48"/>
        <v>0</v>
      </c>
      <c r="CO18" s="245">
        <f t="shared" si="49"/>
        <v>0</v>
      </c>
      <c r="CP18" s="245">
        <f t="shared" si="50"/>
        <v>0</v>
      </c>
      <c r="CQ18" s="245">
        <f t="shared" si="51"/>
        <v>0</v>
      </c>
      <c r="CR18" s="245">
        <f t="shared" si="52"/>
        <v>0</v>
      </c>
      <c r="CS18" s="245">
        <f t="shared" si="53"/>
        <v>0</v>
      </c>
      <c r="CT18" s="245">
        <f t="shared" si="54"/>
        <v>0</v>
      </c>
      <c r="CU18" s="245">
        <f t="shared" si="12"/>
        <v>0</v>
      </c>
      <c r="CV18" s="245">
        <f t="shared" si="13"/>
        <v>0</v>
      </c>
      <c r="CW18" s="246">
        <f t="shared" si="14"/>
        <v>0</v>
      </c>
      <c r="CZ18" s="291" t="e">
        <f>+#REF!</f>
        <v>#REF!</v>
      </c>
      <c r="DA18" s="291" t="e">
        <f>+#REF!</f>
        <v>#REF!</v>
      </c>
      <c r="DB18" s="291" t="e">
        <f>+#REF!</f>
        <v>#REF!</v>
      </c>
      <c r="DC18" s="291" t="e">
        <f>+#REF!</f>
        <v>#REF!</v>
      </c>
      <c r="DE18" s="291">
        <f t="shared" si="8"/>
        <v>0</v>
      </c>
      <c r="DF18" s="291">
        <f t="shared" si="9"/>
        <v>0</v>
      </c>
      <c r="DG18" s="291">
        <f t="shared" si="10"/>
        <v>0</v>
      </c>
      <c r="DH18" s="291">
        <f t="shared" si="11"/>
        <v>0</v>
      </c>
      <c r="DI18" s="291"/>
      <c r="DJ18" s="291"/>
      <c r="DK18" s="291"/>
    </row>
    <row r="19" spans="1:115" ht="32.25" customHeight="1">
      <c r="A19" s="85" t="s">
        <v>24</v>
      </c>
      <c r="B19" s="86" t="s">
        <v>119</v>
      </c>
      <c r="C19" s="63" t="e">
        <f t="shared" si="2"/>
        <v>#REF!</v>
      </c>
      <c r="D19" s="87" t="e">
        <f>+#REF!</f>
        <v>#REF!</v>
      </c>
      <c r="E19" s="87" t="e">
        <f>+#REF!</f>
        <v>#REF!</v>
      </c>
      <c r="F19" s="87" t="e">
        <f>+#REF!</f>
        <v>#REF!</v>
      </c>
      <c r="G19" s="87" t="e">
        <f>+#REF!</f>
        <v>#REF!</v>
      </c>
      <c r="H19" s="87" t="e">
        <f>+#REF!</f>
        <v>#REF!</v>
      </c>
      <c r="I19" s="87" t="e">
        <f>+#REF!</f>
        <v>#REF!</v>
      </c>
      <c r="J19" s="87" t="e">
        <f>+#REF!</f>
        <v>#REF!</v>
      </c>
      <c r="K19" s="87" t="e">
        <f>+#REF!</f>
        <v>#REF!</v>
      </c>
      <c r="L19" s="87" t="e">
        <f>+#REF!</f>
        <v>#REF!</v>
      </c>
      <c r="M19" s="87" t="e">
        <f>+#REF!</f>
        <v>#REF!</v>
      </c>
      <c r="N19" s="63" t="e">
        <f t="shared" si="3"/>
        <v>#REF!</v>
      </c>
      <c r="O19" s="87" t="e">
        <f>+#REF!</f>
        <v>#REF!</v>
      </c>
      <c r="P19" s="87" t="e">
        <f>+#REF!</f>
        <v>#REF!</v>
      </c>
      <c r="Q19" s="87" t="e">
        <f>+#REF!</f>
        <v>#REF!</v>
      </c>
      <c r="R19" s="87" t="e">
        <f>+#REF!</f>
        <v>#REF!</v>
      </c>
      <c r="S19" s="87" t="e">
        <f>+#REF!</f>
        <v>#REF!</v>
      </c>
      <c r="T19" s="87" t="e">
        <f>+#REF!</f>
        <v>#REF!</v>
      </c>
      <c r="U19" s="87" t="e">
        <f>+#REF!</f>
        <v>#REF!</v>
      </c>
      <c r="V19" s="87" t="e">
        <f>+#REF!</f>
        <v>#REF!</v>
      </c>
      <c r="W19" s="87" t="e">
        <f>+#REF!</f>
        <v>#REF!</v>
      </c>
      <c r="X19" s="87" t="e">
        <f>+#REF!</f>
        <v>#REF!</v>
      </c>
      <c r="Y19" s="63" t="e">
        <f t="shared" si="4"/>
        <v>#REF!</v>
      </c>
      <c r="Z19" s="87" t="e">
        <f>+#REF!</f>
        <v>#REF!</v>
      </c>
      <c r="AA19" s="87" t="e">
        <f>+#REF!</f>
        <v>#REF!</v>
      </c>
      <c r="AB19" s="87" t="e">
        <f>+#REF!</f>
        <v>#REF!</v>
      </c>
      <c r="AC19" s="87" t="e">
        <f>+#REF!</f>
        <v>#REF!</v>
      </c>
      <c r="AD19" s="87" t="e">
        <f>+#REF!</f>
        <v>#REF!</v>
      </c>
      <c r="AE19" s="87" t="e">
        <f>+#REF!</f>
        <v>#REF!</v>
      </c>
      <c r="AF19" s="87" t="e">
        <f>+#REF!</f>
        <v>#REF!</v>
      </c>
      <c r="AG19" s="87" t="e">
        <f>+#REF!</f>
        <v>#REF!</v>
      </c>
      <c r="AH19" s="87" t="e">
        <f>+#REF!</f>
        <v>#REF!</v>
      </c>
      <c r="AI19" s="87" t="e">
        <f>+#REF!</f>
        <v>#REF!</v>
      </c>
      <c r="AJ19" s="63" t="e">
        <f t="shared" si="5"/>
        <v>#REF!</v>
      </c>
      <c r="AK19" s="87" t="e">
        <f>+#REF!</f>
        <v>#REF!</v>
      </c>
      <c r="AL19" s="87" t="e">
        <f>+#REF!</f>
        <v>#REF!</v>
      </c>
      <c r="AM19" s="87" t="e">
        <f>+#REF!</f>
        <v>#REF!</v>
      </c>
      <c r="AN19" s="87" t="e">
        <f>+#REF!</f>
        <v>#REF!</v>
      </c>
      <c r="AO19" s="87" t="e">
        <f>+#REF!</f>
        <v>#REF!</v>
      </c>
      <c r="AP19" s="87" t="e">
        <f>+#REF!</f>
        <v>#REF!</v>
      </c>
      <c r="AQ19" s="87" t="e">
        <f>+#REF!</f>
        <v>#REF!</v>
      </c>
      <c r="AR19" s="87" t="e">
        <f>+#REF!</f>
        <v>#REF!</v>
      </c>
      <c r="AS19" s="87" t="e">
        <f>+#REF!</f>
        <v>#REF!</v>
      </c>
      <c r="AT19" s="87" t="e">
        <f>+#REF!</f>
        <v>#REF!</v>
      </c>
      <c r="AU19" s="63" t="e">
        <f t="shared" si="6"/>
        <v>#REF!</v>
      </c>
      <c r="AV19" s="87" t="e">
        <f>+#REF!</f>
        <v>#REF!</v>
      </c>
      <c r="AW19" s="87" t="e">
        <f>+#REF!</f>
        <v>#REF!</v>
      </c>
      <c r="AX19" s="87" t="e">
        <f>+#REF!</f>
        <v>#REF!</v>
      </c>
      <c r="AY19" s="87" t="e">
        <f>+#REF!</f>
        <v>#REF!</v>
      </c>
      <c r="AZ19" s="87" t="e">
        <f>+#REF!</f>
        <v>#REF!</v>
      </c>
      <c r="BA19" s="87" t="e">
        <f>+#REF!</f>
        <v>#REF!</v>
      </c>
      <c r="BB19" s="87" t="e">
        <f>+#REF!</f>
        <v>#REF!</v>
      </c>
      <c r="BC19" s="87" t="e">
        <f>+#REF!</f>
        <v>#REF!</v>
      </c>
      <c r="BD19" s="87" t="e">
        <f>+#REF!</f>
        <v>#REF!</v>
      </c>
      <c r="BE19" s="87" t="e">
        <f>+#REF!</f>
        <v>#REF!</v>
      </c>
      <c r="BF19" s="250">
        <f t="shared" si="7"/>
        <v>0</v>
      </c>
      <c r="BG19" s="245">
        <f t="shared" si="15"/>
        <v>0</v>
      </c>
      <c r="BH19" s="245">
        <f t="shared" si="16"/>
        <v>0</v>
      </c>
      <c r="BI19" s="245">
        <f t="shared" si="17"/>
        <v>0</v>
      </c>
      <c r="BJ19" s="245">
        <f t="shared" si="18"/>
        <v>0</v>
      </c>
      <c r="BK19" s="245">
        <f t="shared" si="19"/>
        <v>0</v>
      </c>
      <c r="BL19" s="245">
        <f t="shared" si="20"/>
        <v>0</v>
      </c>
      <c r="BM19" s="245">
        <f t="shared" si="21"/>
        <v>0</v>
      </c>
      <c r="BN19" s="245">
        <f t="shared" si="22"/>
        <v>0</v>
      </c>
      <c r="BO19" s="245">
        <f t="shared" si="23"/>
        <v>0</v>
      </c>
      <c r="BP19" s="245">
        <f t="shared" si="24"/>
        <v>0</v>
      </c>
      <c r="BQ19" s="250">
        <f t="shared" si="25"/>
        <v>0</v>
      </c>
      <c r="BR19" s="245">
        <f t="shared" si="26"/>
        <v>0</v>
      </c>
      <c r="BS19" s="245">
        <f t="shared" si="27"/>
        <v>0</v>
      </c>
      <c r="BT19" s="245">
        <f t="shared" si="28"/>
        <v>0</v>
      </c>
      <c r="BU19" s="245">
        <f t="shared" si="29"/>
        <v>0</v>
      </c>
      <c r="BV19" s="245">
        <f t="shared" si="30"/>
        <v>0</v>
      </c>
      <c r="BW19" s="245">
        <f t="shared" si="31"/>
        <v>0</v>
      </c>
      <c r="BX19" s="245">
        <f t="shared" si="32"/>
        <v>0</v>
      </c>
      <c r="BY19" s="245">
        <f t="shared" si="33"/>
        <v>0</v>
      </c>
      <c r="BZ19" s="245">
        <f t="shared" si="34"/>
        <v>0</v>
      </c>
      <c r="CA19" s="245">
        <f t="shared" si="35"/>
        <v>0</v>
      </c>
      <c r="CB19" s="245">
        <f t="shared" si="36"/>
        <v>0</v>
      </c>
      <c r="CC19" s="245">
        <f t="shared" si="37"/>
        <v>0</v>
      </c>
      <c r="CD19" s="245">
        <f t="shared" si="38"/>
        <v>0</v>
      </c>
      <c r="CE19" s="245">
        <f t="shared" si="39"/>
        <v>0</v>
      </c>
      <c r="CF19" s="245">
        <f t="shared" si="40"/>
        <v>0</v>
      </c>
      <c r="CG19" s="245">
        <f t="shared" si="41"/>
        <v>0</v>
      </c>
      <c r="CH19" s="245">
        <f t="shared" si="42"/>
        <v>0</v>
      </c>
      <c r="CI19" s="245">
        <f t="shared" si="43"/>
        <v>0</v>
      </c>
      <c r="CJ19" s="245">
        <f t="shared" si="44"/>
        <v>0</v>
      </c>
      <c r="CK19" s="245">
        <f t="shared" si="45"/>
        <v>0</v>
      </c>
      <c r="CL19" s="245">
        <f t="shared" si="46"/>
        <v>0</v>
      </c>
      <c r="CM19" s="245">
        <f t="shared" si="47"/>
        <v>0</v>
      </c>
      <c r="CN19" s="245">
        <f t="shared" si="48"/>
        <v>0</v>
      </c>
      <c r="CO19" s="245">
        <f t="shared" si="49"/>
        <v>0</v>
      </c>
      <c r="CP19" s="245">
        <f t="shared" si="50"/>
        <v>0</v>
      </c>
      <c r="CQ19" s="245">
        <f t="shared" si="51"/>
        <v>0</v>
      </c>
      <c r="CR19" s="245">
        <f t="shared" si="52"/>
        <v>0</v>
      </c>
      <c r="CS19" s="245">
        <f t="shared" si="53"/>
        <v>0</v>
      </c>
      <c r="CT19" s="245">
        <f t="shared" si="54"/>
        <v>0</v>
      </c>
      <c r="CU19" s="245">
        <f t="shared" si="12"/>
        <v>0</v>
      </c>
      <c r="CV19" s="245">
        <f t="shared" si="13"/>
        <v>0</v>
      </c>
      <c r="CW19" s="246">
        <f t="shared" si="14"/>
        <v>0</v>
      </c>
      <c r="CZ19" s="291" t="e">
        <f>+#REF!</f>
        <v>#REF!</v>
      </c>
      <c r="DA19" s="291" t="e">
        <f>+#REF!</f>
        <v>#REF!</v>
      </c>
      <c r="DB19" s="291" t="e">
        <f>+#REF!</f>
        <v>#REF!</v>
      </c>
      <c r="DC19" s="291" t="e">
        <f>+#REF!</f>
        <v>#REF!</v>
      </c>
      <c r="DE19" s="291">
        <f>+BF19</f>
        <v>0</v>
      </c>
      <c r="DF19" s="291">
        <f t="shared" si="9"/>
        <v>0</v>
      </c>
      <c r="DG19" s="291">
        <f t="shared" si="10"/>
        <v>0</v>
      </c>
      <c r="DH19" s="291">
        <f t="shared" si="11"/>
        <v>0</v>
      </c>
      <c r="DI19" s="291"/>
      <c r="DJ19" s="291"/>
      <c r="DK19" s="291"/>
    </row>
    <row r="20" spans="1:115" ht="32.25" customHeight="1">
      <c r="A20" s="85" t="s">
        <v>26</v>
      </c>
      <c r="B20" s="93" t="s">
        <v>120</v>
      </c>
      <c r="C20" s="63" t="e">
        <f t="shared" si="2"/>
        <v>#REF!</v>
      </c>
      <c r="D20" s="87" t="e">
        <f>+#REF!</f>
        <v>#REF!</v>
      </c>
      <c r="E20" s="87" t="e">
        <f>+#REF!</f>
        <v>#REF!</v>
      </c>
      <c r="F20" s="87" t="e">
        <f>+#REF!</f>
        <v>#REF!</v>
      </c>
      <c r="G20" s="87" t="e">
        <f>+#REF!</f>
        <v>#REF!</v>
      </c>
      <c r="H20" s="87" t="e">
        <f>+#REF!</f>
        <v>#REF!</v>
      </c>
      <c r="I20" s="87" t="e">
        <f>+#REF!</f>
        <v>#REF!</v>
      </c>
      <c r="J20" s="87" t="e">
        <f>+#REF!</f>
        <v>#REF!</v>
      </c>
      <c r="K20" s="87" t="e">
        <f>+#REF!</f>
        <v>#REF!</v>
      </c>
      <c r="L20" s="87" t="e">
        <f>+#REF!</f>
        <v>#REF!</v>
      </c>
      <c r="M20" s="87" t="e">
        <f>+#REF!</f>
        <v>#REF!</v>
      </c>
      <c r="N20" s="63" t="e">
        <f t="shared" si="3"/>
        <v>#REF!</v>
      </c>
      <c r="O20" s="87" t="e">
        <f>+#REF!</f>
        <v>#REF!</v>
      </c>
      <c r="P20" s="87" t="e">
        <f>+#REF!</f>
        <v>#REF!</v>
      </c>
      <c r="Q20" s="87" t="e">
        <f>+#REF!</f>
        <v>#REF!</v>
      </c>
      <c r="R20" s="87" t="e">
        <f>+#REF!</f>
        <v>#REF!</v>
      </c>
      <c r="S20" s="87" t="e">
        <f>+#REF!</f>
        <v>#REF!</v>
      </c>
      <c r="T20" s="87" t="e">
        <f>+#REF!</f>
        <v>#REF!</v>
      </c>
      <c r="U20" s="87" t="e">
        <f>+#REF!</f>
        <v>#REF!</v>
      </c>
      <c r="V20" s="87" t="e">
        <f>+#REF!</f>
        <v>#REF!</v>
      </c>
      <c r="W20" s="87" t="e">
        <f>+#REF!</f>
        <v>#REF!</v>
      </c>
      <c r="X20" s="87" t="e">
        <f>+#REF!</f>
        <v>#REF!</v>
      </c>
      <c r="Y20" s="63" t="e">
        <f t="shared" si="4"/>
        <v>#REF!</v>
      </c>
      <c r="Z20" s="87" t="e">
        <f>+#REF!</f>
        <v>#REF!</v>
      </c>
      <c r="AA20" s="87" t="e">
        <f>+#REF!</f>
        <v>#REF!</v>
      </c>
      <c r="AB20" s="87" t="e">
        <f>+#REF!</f>
        <v>#REF!</v>
      </c>
      <c r="AC20" s="87" t="e">
        <f>+#REF!</f>
        <v>#REF!</v>
      </c>
      <c r="AD20" s="87" t="e">
        <f>+#REF!</f>
        <v>#REF!</v>
      </c>
      <c r="AE20" s="87" t="e">
        <f>+#REF!</f>
        <v>#REF!</v>
      </c>
      <c r="AF20" s="87" t="e">
        <f>+#REF!</f>
        <v>#REF!</v>
      </c>
      <c r="AG20" s="87" t="e">
        <f>+#REF!</f>
        <v>#REF!</v>
      </c>
      <c r="AH20" s="87" t="e">
        <f>+#REF!</f>
        <v>#REF!</v>
      </c>
      <c r="AI20" s="87" t="e">
        <f>+#REF!</f>
        <v>#REF!</v>
      </c>
      <c r="AJ20" s="63" t="e">
        <f t="shared" si="5"/>
        <v>#REF!</v>
      </c>
      <c r="AK20" s="87" t="e">
        <f>+#REF!</f>
        <v>#REF!</v>
      </c>
      <c r="AL20" s="87" t="e">
        <f>+#REF!</f>
        <v>#REF!</v>
      </c>
      <c r="AM20" s="87" t="e">
        <f>+#REF!</f>
        <v>#REF!</v>
      </c>
      <c r="AN20" s="87" t="e">
        <f>+#REF!</f>
        <v>#REF!</v>
      </c>
      <c r="AO20" s="87" t="e">
        <f>+#REF!</f>
        <v>#REF!</v>
      </c>
      <c r="AP20" s="87" t="e">
        <f>+#REF!</f>
        <v>#REF!</v>
      </c>
      <c r="AQ20" s="87" t="e">
        <f>+#REF!</f>
        <v>#REF!</v>
      </c>
      <c r="AR20" s="87" t="e">
        <f>+#REF!</f>
        <v>#REF!</v>
      </c>
      <c r="AS20" s="87" t="e">
        <f>+#REF!</f>
        <v>#REF!</v>
      </c>
      <c r="AT20" s="87" t="e">
        <f>+#REF!</f>
        <v>#REF!</v>
      </c>
      <c r="AU20" s="63" t="e">
        <f t="shared" si="6"/>
        <v>#REF!</v>
      </c>
      <c r="AV20" s="87" t="e">
        <f>+#REF!</f>
        <v>#REF!</v>
      </c>
      <c r="AW20" s="87" t="e">
        <f>+#REF!</f>
        <v>#REF!</v>
      </c>
      <c r="AX20" s="87" t="e">
        <f>+#REF!</f>
        <v>#REF!</v>
      </c>
      <c r="AY20" s="87" t="e">
        <f>+#REF!</f>
        <v>#REF!</v>
      </c>
      <c r="AZ20" s="87" t="e">
        <f>+#REF!</f>
        <v>#REF!</v>
      </c>
      <c r="BA20" s="87" t="e">
        <f>+#REF!</f>
        <v>#REF!</v>
      </c>
      <c r="BB20" s="87" t="e">
        <f>+#REF!</f>
        <v>#REF!</v>
      </c>
      <c r="BC20" s="87" t="e">
        <f>+#REF!</f>
        <v>#REF!</v>
      </c>
      <c r="BD20" s="87" t="e">
        <f>+#REF!</f>
        <v>#REF!</v>
      </c>
      <c r="BE20" s="87" t="e">
        <f>+#REF!</f>
        <v>#REF!</v>
      </c>
      <c r="BF20" s="250">
        <f t="shared" si="7"/>
        <v>0</v>
      </c>
      <c r="BG20" s="245">
        <f t="shared" si="15"/>
        <v>0</v>
      </c>
      <c r="BH20" s="245">
        <f t="shared" si="16"/>
        <v>0</v>
      </c>
      <c r="BI20" s="245">
        <f t="shared" si="17"/>
        <v>0</v>
      </c>
      <c r="BJ20" s="245">
        <f t="shared" si="18"/>
        <v>0</v>
      </c>
      <c r="BK20" s="245">
        <f t="shared" si="19"/>
        <v>0</v>
      </c>
      <c r="BL20" s="245">
        <f t="shared" si="20"/>
        <v>0</v>
      </c>
      <c r="BM20" s="245">
        <f t="shared" si="21"/>
        <v>0</v>
      </c>
      <c r="BN20" s="245">
        <f t="shared" si="22"/>
        <v>0</v>
      </c>
      <c r="BO20" s="245">
        <f t="shared" si="23"/>
        <v>0</v>
      </c>
      <c r="BP20" s="245">
        <f t="shared" si="24"/>
        <v>0</v>
      </c>
      <c r="BQ20" s="250">
        <f t="shared" si="25"/>
        <v>0</v>
      </c>
      <c r="BR20" s="245">
        <f t="shared" si="26"/>
        <v>0</v>
      </c>
      <c r="BS20" s="245">
        <f t="shared" si="27"/>
        <v>0</v>
      </c>
      <c r="BT20" s="245">
        <f t="shared" si="28"/>
        <v>0</v>
      </c>
      <c r="BU20" s="245">
        <f t="shared" si="29"/>
        <v>0</v>
      </c>
      <c r="BV20" s="245">
        <f t="shared" si="30"/>
        <v>0</v>
      </c>
      <c r="BW20" s="245">
        <f t="shared" si="31"/>
        <v>0</v>
      </c>
      <c r="BX20" s="245">
        <f t="shared" si="32"/>
        <v>0</v>
      </c>
      <c r="BY20" s="245">
        <f t="shared" si="33"/>
        <v>0</v>
      </c>
      <c r="BZ20" s="245">
        <f t="shared" si="34"/>
        <v>0</v>
      </c>
      <c r="CA20" s="245">
        <f t="shared" si="35"/>
        <v>0</v>
      </c>
      <c r="CB20" s="245">
        <f t="shared" si="36"/>
        <v>0</v>
      </c>
      <c r="CC20" s="245">
        <f t="shared" si="37"/>
        <v>0</v>
      </c>
      <c r="CD20" s="245">
        <f t="shared" si="38"/>
        <v>0</v>
      </c>
      <c r="CE20" s="245">
        <f t="shared" si="39"/>
        <v>0</v>
      </c>
      <c r="CF20" s="245">
        <f t="shared" si="40"/>
        <v>0</v>
      </c>
      <c r="CG20" s="245">
        <f t="shared" si="41"/>
        <v>0</v>
      </c>
      <c r="CH20" s="245">
        <f t="shared" si="42"/>
        <v>0</v>
      </c>
      <c r="CI20" s="245">
        <f t="shared" si="43"/>
        <v>0</v>
      </c>
      <c r="CJ20" s="245">
        <f t="shared" si="44"/>
        <v>0</v>
      </c>
      <c r="CK20" s="245">
        <f t="shared" si="45"/>
        <v>0</v>
      </c>
      <c r="CL20" s="245">
        <f t="shared" si="46"/>
        <v>0</v>
      </c>
      <c r="CM20" s="245">
        <f t="shared" si="47"/>
        <v>0</v>
      </c>
      <c r="CN20" s="245">
        <f t="shared" si="48"/>
        <v>0</v>
      </c>
      <c r="CO20" s="245">
        <f t="shared" si="49"/>
        <v>0</v>
      </c>
      <c r="CP20" s="245">
        <f t="shared" si="50"/>
        <v>0</v>
      </c>
      <c r="CQ20" s="245">
        <f t="shared" si="51"/>
        <v>0</v>
      </c>
      <c r="CR20" s="245">
        <f t="shared" si="52"/>
        <v>0</v>
      </c>
      <c r="CS20" s="245">
        <f t="shared" si="53"/>
        <v>0</v>
      </c>
      <c r="CT20" s="245">
        <f t="shared" si="54"/>
        <v>0</v>
      </c>
      <c r="CU20" s="245">
        <f t="shared" si="12"/>
        <v>0</v>
      </c>
      <c r="CV20" s="245">
        <f t="shared" si="13"/>
        <v>0</v>
      </c>
      <c r="CW20" s="246">
        <f t="shared" si="14"/>
        <v>0</v>
      </c>
      <c r="CZ20" s="291" t="e">
        <f>+#REF!</f>
        <v>#REF!</v>
      </c>
      <c r="DA20" s="291" t="e">
        <f>+#REF!</f>
        <v>#REF!</v>
      </c>
      <c r="DB20" s="291" t="e">
        <f>+#REF!</f>
        <v>#REF!</v>
      </c>
      <c r="DC20" s="291" t="e">
        <f>+#REF!</f>
        <v>#REF!</v>
      </c>
      <c r="DE20" s="291">
        <f t="shared" si="8"/>
        <v>0</v>
      </c>
      <c r="DF20" s="291">
        <f t="shared" si="9"/>
        <v>0</v>
      </c>
      <c r="DG20" s="291">
        <f t="shared" si="10"/>
        <v>0</v>
      </c>
      <c r="DH20" s="291">
        <f t="shared" si="11"/>
        <v>0</v>
      </c>
      <c r="DI20" s="291"/>
      <c r="DJ20" s="291"/>
      <c r="DK20" s="291"/>
    </row>
    <row r="21" spans="1:115" ht="32.25" customHeight="1">
      <c r="A21" s="95" t="s">
        <v>32</v>
      </c>
      <c r="B21" s="96" t="s">
        <v>121</v>
      </c>
      <c r="C21" s="69" t="e">
        <f t="shared" si="2"/>
        <v>#REF!</v>
      </c>
      <c r="D21" s="97" t="e">
        <f>+#REF!</f>
        <v>#REF!</v>
      </c>
      <c r="E21" s="97" t="e">
        <f>+#REF!</f>
        <v>#REF!</v>
      </c>
      <c r="F21" s="97" t="e">
        <f>+#REF!</f>
        <v>#REF!</v>
      </c>
      <c r="G21" s="97" t="e">
        <f>+#REF!</f>
        <v>#REF!</v>
      </c>
      <c r="H21" s="97" t="e">
        <f>+#REF!</f>
        <v>#REF!</v>
      </c>
      <c r="I21" s="97" t="e">
        <f>+#REF!</f>
        <v>#REF!</v>
      </c>
      <c r="J21" s="97" t="e">
        <f>+#REF!</f>
        <v>#REF!</v>
      </c>
      <c r="K21" s="97" t="e">
        <f>+#REF!</f>
        <v>#REF!</v>
      </c>
      <c r="L21" s="97" t="e">
        <f>+#REF!</f>
        <v>#REF!</v>
      </c>
      <c r="M21" s="97" t="e">
        <f>+#REF!</f>
        <v>#REF!</v>
      </c>
      <c r="N21" s="69" t="e">
        <f t="shared" si="3"/>
        <v>#REF!</v>
      </c>
      <c r="O21" s="97" t="e">
        <f>+#REF!</f>
        <v>#REF!</v>
      </c>
      <c r="P21" s="97" t="e">
        <f>+#REF!</f>
        <v>#REF!</v>
      </c>
      <c r="Q21" s="97" t="e">
        <f>+#REF!</f>
        <v>#REF!</v>
      </c>
      <c r="R21" s="97" t="e">
        <f>+#REF!</f>
        <v>#REF!</v>
      </c>
      <c r="S21" s="97" t="e">
        <f>+#REF!</f>
        <v>#REF!</v>
      </c>
      <c r="T21" s="97" t="e">
        <f>+#REF!</f>
        <v>#REF!</v>
      </c>
      <c r="U21" s="97" t="e">
        <f>+#REF!</f>
        <v>#REF!</v>
      </c>
      <c r="V21" s="97" t="e">
        <f>+#REF!</f>
        <v>#REF!</v>
      </c>
      <c r="W21" s="97" t="e">
        <f>+#REF!</f>
        <v>#REF!</v>
      </c>
      <c r="X21" s="97" t="e">
        <f>+#REF!</f>
        <v>#REF!</v>
      </c>
      <c r="Y21" s="69" t="e">
        <f t="shared" si="4"/>
        <v>#REF!</v>
      </c>
      <c r="Z21" s="97" t="e">
        <f>+#REF!</f>
        <v>#REF!</v>
      </c>
      <c r="AA21" s="97" t="e">
        <f>+#REF!</f>
        <v>#REF!</v>
      </c>
      <c r="AB21" s="97" t="e">
        <f>+#REF!</f>
        <v>#REF!</v>
      </c>
      <c r="AC21" s="97" t="e">
        <f>+#REF!</f>
        <v>#REF!</v>
      </c>
      <c r="AD21" s="97" t="e">
        <f>+#REF!</f>
        <v>#REF!</v>
      </c>
      <c r="AE21" s="97" t="e">
        <f>+#REF!</f>
        <v>#REF!</v>
      </c>
      <c r="AF21" s="97" t="e">
        <f>+#REF!</f>
        <v>#REF!</v>
      </c>
      <c r="AG21" s="97" t="e">
        <f>+#REF!</f>
        <v>#REF!</v>
      </c>
      <c r="AH21" s="97" t="e">
        <f>+#REF!</f>
        <v>#REF!</v>
      </c>
      <c r="AI21" s="97" t="e">
        <f>+#REF!</f>
        <v>#REF!</v>
      </c>
      <c r="AJ21" s="69" t="e">
        <f t="shared" si="5"/>
        <v>#REF!</v>
      </c>
      <c r="AK21" s="97" t="e">
        <f>+#REF!</f>
        <v>#REF!</v>
      </c>
      <c r="AL21" s="97" t="e">
        <f>+#REF!</f>
        <v>#REF!</v>
      </c>
      <c r="AM21" s="97" t="e">
        <f>+#REF!</f>
        <v>#REF!</v>
      </c>
      <c r="AN21" s="97" t="e">
        <f>+#REF!</f>
        <v>#REF!</v>
      </c>
      <c r="AO21" s="97" t="e">
        <f>+#REF!</f>
        <v>#REF!</v>
      </c>
      <c r="AP21" s="97" t="e">
        <f>+#REF!</f>
        <v>#REF!</v>
      </c>
      <c r="AQ21" s="97" t="e">
        <f>+#REF!</f>
        <v>#REF!</v>
      </c>
      <c r="AR21" s="97" t="e">
        <f>+#REF!</f>
        <v>#REF!</v>
      </c>
      <c r="AS21" s="97" t="e">
        <f>+#REF!</f>
        <v>#REF!</v>
      </c>
      <c r="AT21" s="97" t="e">
        <f>+#REF!</f>
        <v>#REF!</v>
      </c>
      <c r="AU21" s="69" t="e">
        <f t="shared" si="6"/>
        <v>#REF!</v>
      </c>
      <c r="AV21" s="97" t="e">
        <f>+#REF!</f>
        <v>#REF!</v>
      </c>
      <c r="AW21" s="97" t="e">
        <f>+#REF!</f>
        <v>#REF!</v>
      </c>
      <c r="AX21" s="97" t="e">
        <f>+#REF!</f>
        <v>#REF!</v>
      </c>
      <c r="AY21" s="97" t="e">
        <f>+#REF!</f>
        <v>#REF!</v>
      </c>
      <c r="AZ21" s="97" t="e">
        <f>+#REF!</f>
        <v>#REF!</v>
      </c>
      <c r="BA21" s="97" t="e">
        <f>+#REF!</f>
        <v>#REF!</v>
      </c>
      <c r="BB21" s="97" t="e">
        <f>+#REF!</f>
        <v>#REF!</v>
      </c>
      <c r="BC21" s="97" t="e">
        <f>+#REF!</f>
        <v>#REF!</v>
      </c>
      <c r="BD21" s="97" t="e">
        <f>+#REF!</f>
        <v>#REF!</v>
      </c>
      <c r="BE21" s="97" t="e">
        <f>+#REF!</f>
        <v>#REF!</v>
      </c>
      <c r="BF21" s="251">
        <f t="shared" si="7"/>
        <v>0</v>
      </c>
      <c r="BG21" s="97">
        <f t="shared" si="15"/>
        <v>0</v>
      </c>
      <c r="BH21" s="97">
        <f t="shared" si="16"/>
        <v>0</v>
      </c>
      <c r="BI21" s="97">
        <f t="shared" si="17"/>
        <v>0</v>
      </c>
      <c r="BJ21" s="97">
        <f t="shared" si="18"/>
        <v>0</v>
      </c>
      <c r="BK21" s="97">
        <f t="shared" si="19"/>
        <v>0</v>
      </c>
      <c r="BL21" s="97">
        <f t="shared" si="20"/>
        <v>0</v>
      </c>
      <c r="BM21" s="97">
        <f t="shared" si="21"/>
        <v>0</v>
      </c>
      <c r="BN21" s="97">
        <f t="shared" si="22"/>
        <v>0</v>
      </c>
      <c r="BO21" s="97">
        <f t="shared" si="23"/>
        <v>0</v>
      </c>
      <c r="BP21" s="97">
        <f t="shared" si="24"/>
        <v>0</v>
      </c>
      <c r="BQ21" s="251">
        <f t="shared" si="25"/>
        <v>0</v>
      </c>
      <c r="BR21" s="97">
        <f t="shared" si="26"/>
        <v>0</v>
      </c>
      <c r="BS21" s="97">
        <f t="shared" si="27"/>
        <v>0</v>
      </c>
      <c r="BT21" s="97">
        <f t="shared" si="28"/>
        <v>0</v>
      </c>
      <c r="BU21" s="97">
        <f t="shared" si="29"/>
        <v>0</v>
      </c>
      <c r="BV21" s="97">
        <f t="shared" si="30"/>
        <v>0</v>
      </c>
      <c r="BW21" s="97">
        <f t="shared" si="31"/>
        <v>0</v>
      </c>
      <c r="BX21" s="97">
        <f t="shared" si="32"/>
        <v>0</v>
      </c>
      <c r="BY21" s="97">
        <f t="shared" si="33"/>
        <v>0</v>
      </c>
      <c r="BZ21" s="97">
        <f t="shared" si="34"/>
        <v>0</v>
      </c>
      <c r="CA21" s="97">
        <f t="shared" si="35"/>
        <v>0</v>
      </c>
      <c r="CB21" s="97">
        <f t="shared" si="36"/>
        <v>0</v>
      </c>
      <c r="CC21" s="97">
        <f t="shared" si="37"/>
        <v>0</v>
      </c>
      <c r="CD21" s="97">
        <f t="shared" si="38"/>
        <v>0</v>
      </c>
      <c r="CE21" s="97">
        <f t="shared" si="39"/>
        <v>0</v>
      </c>
      <c r="CF21" s="97">
        <f t="shared" si="40"/>
        <v>0</v>
      </c>
      <c r="CG21" s="97">
        <f t="shared" si="41"/>
        <v>0</v>
      </c>
      <c r="CH21" s="97">
        <f t="shared" si="42"/>
        <v>0</v>
      </c>
      <c r="CI21" s="97">
        <f t="shared" si="43"/>
        <v>0</v>
      </c>
      <c r="CJ21" s="97">
        <f t="shared" si="44"/>
        <v>0</v>
      </c>
      <c r="CK21" s="97">
        <f t="shared" si="45"/>
        <v>0</v>
      </c>
      <c r="CL21" s="97">
        <f t="shared" si="46"/>
        <v>0</v>
      </c>
      <c r="CM21" s="253">
        <f t="shared" si="47"/>
        <v>0</v>
      </c>
      <c r="CN21" s="97">
        <f t="shared" si="48"/>
        <v>0</v>
      </c>
      <c r="CO21" s="97">
        <f t="shared" si="49"/>
        <v>0</v>
      </c>
      <c r="CP21" s="97">
        <f t="shared" si="50"/>
        <v>0</v>
      </c>
      <c r="CQ21" s="97">
        <f t="shared" si="51"/>
        <v>0</v>
      </c>
      <c r="CR21" s="97">
        <f t="shared" si="52"/>
        <v>0</v>
      </c>
      <c r="CS21" s="97">
        <f t="shared" si="53"/>
        <v>0</v>
      </c>
      <c r="CT21" s="97">
        <f t="shared" si="54"/>
        <v>0</v>
      </c>
      <c r="CU21" s="97">
        <f t="shared" si="12"/>
        <v>0</v>
      </c>
      <c r="CV21" s="97">
        <f t="shared" si="13"/>
        <v>0</v>
      </c>
      <c r="CW21" s="98">
        <f t="shared" si="14"/>
        <v>0</v>
      </c>
      <c r="CZ21" s="291"/>
      <c r="DA21" s="291"/>
      <c r="DB21" s="291"/>
      <c r="DC21" s="291"/>
    </row>
    <row r="22" spans="1:115" ht="32.25" customHeight="1">
      <c r="A22" s="95"/>
      <c r="B22" s="96" t="s">
        <v>122</v>
      </c>
      <c r="C22" s="69" t="e">
        <f t="shared" si="2"/>
        <v>#REF!</v>
      </c>
      <c r="D22" s="97" t="e">
        <f>+#REF!</f>
        <v>#REF!</v>
      </c>
      <c r="E22" s="97" t="e">
        <f>+#REF!</f>
        <v>#REF!</v>
      </c>
      <c r="F22" s="97" t="e">
        <f>+#REF!</f>
        <v>#REF!</v>
      </c>
      <c r="G22" s="97" t="e">
        <f>+#REF!</f>
        <v>#REF!</v>
      </c>
      <c r="H22" s="97" t="e">
        <f>+#REF!</f>
        <v>#REF!</v>
      </c>
      <c r="I22" s="97" t="e">
        <f>+#REF!</f>
        <v>#REF!</v>
      </c>
      <c r="J22" s="97" t="e">
        <f>+#REF!</f>
        <v>#REF!</v>
      </c>
      <c r="K22" s="97" t="e">
        <f>+#REF!</f>
        <v>#REF!</v>
      </c>
      <c r="L22" s="97" t="e">
        <f>+#REF!</f>
        <v>#REF!</v>
      </c>
      <c r="M22" s="97" t="e">
        <f>+#REF!</f>
        <v>#REF!</v>
      </c>
      <c r="N22" s="69" t="e">
        <f t="shared" si="3"/>
        <v>#REF!</v>
      </c>
      <c r="O22" s="97" t="e">
        <f>+#REF!</f>
        <v>#REF!</v>
      </c>
      <c r="P22" s="97" t="e">
        <f>+#REF!</f>
        <v>#REF!</v>
      </c>
      <c r="Q22" s="97" t="e">
        <f>+#REF!</f>
        <v>#REF!</v>
      </c>
      <c r="R22" s="97" t="e">
        <f>+#REF!</f>
        <v>#REF!</v>
      </c>
      <c r="S22" s="97" t="e">
        <f>+#REF!</f>
        <v>#REF!</v>
      </c>
      <c r="T22" s="97" t="e">
        <f>+#REF!</f>
        <v>#REF!</v>
      </c>
      <c r="U22" s="97" t="e">
        <f>+#REF!</f>
        <v>#REF!</v>
      </c>
      <c r="V22" s="97" t="e">
        <f>+#REF!</f>
        <v>#REF!</v>
      </c>
      <c r="W22" s="97" t="e">
        <f>+#REF!</f>
        <v>#REF!</v>
      </c>
      <c r="X22" s="97" t="e">
        <f>+#REF!</f>
        <v>#REF!</v>
      </c>
      <c r="Y22" s="69" t="e">
        <f t="shared" si="4"/>
        <v>#REF!</v>
      </c>
      <c r="Z22" s="97" t="e">
        <f>+#REF!</f>
        <v>#REF!</v>
      </c>
      <c r="AA22" s="97" t="e">
        <f>+#REF!</f>
        <v>#REF!</v>
      </c>
      <c r="AB22" s="97" t="e">
        <f>+#REF!</f>
        <v>#REF!</v>
      </c>
      <c r="AC22" s="97" t="e">
        <f>+#REF!</f>
        <v>#REF!</v>
      </c>
      <c r="AD22" s="97" t="e">
        <f>+#REF!</f>
        <v>#REF!</v>
      </c>
      <c r="AE22" s="97" t="e">
        <f>+#REF!</f>
        <v>#REF!</v>
      </c>
      <c r="AF22" s="97" t="e">
        <f>+#REF!</f>
        <v>#REF!</v>
      </c>
      <c r="AG22" s="97" t="e">
        <f>+#REF!</f>
        <v>#REF!</v>
      </c>
      <c r="AH22" s="97" t="e">
        <f>+#REF!</f>
        <v>#REF!</v>
      </c>
      <c r="AI22" s="97" t="e">
        <f>+#REF!</f>
        <v>#REF!</v>
      </c>
      <c r="AJ22" s="69" t="e">
        <f t="shared" si="5"/>
        <v>#REF!</v>
      </c>
      <c r="AK22" s="97" t="e">
        <f>+#REF!</f>
        <v>#REF!</v>
      </c>
      <c r="AL22" s="97" t="e">
        <f>+#REF!</f>
        <v>#REF!</v>
      </c>
      <c r="AM22" s="97" t="e">
        <f>+#REF!</f>
        <v>#REF!</v>
      </c>
      <c r="AN22" s="97" t="e">
        <f>+#REF!</f>
        <v>#REF!</v>
      </c>
      <c r="AO22" s="97" t="e">
        <f>+#REF!</f>
        <v>#REF!</v>
      </c>
      <c r="AP22" s="97" t="e">
        <f>+#REF!</f>
        <v>#REF!</v>
      </c>
      <c r="AQ22" s="97" t="e">
        <f>+#REF!</f>
        <v>#REF!</v>
      </c>
      <c r="AR22" s="97" t="e">
        <f>+#REF!</f>
        <v>#REF!</v>
      </c>
      <c r="AS22" s="97" t="e">
        <f>+#REF!</f>
        <v>#REF!</v>
      </c>
      <c r="AT22" s="97" t="e">
        <f>+#REF!</f>
        <v>#REF!</v>
      </c>
      <c r="AU22" s="69" t="e">
        <f t="shared" si="6"/>
        <v>#REF!</v>
      </c>
      <c r="AV22" s="97" t="e">
        <f>+#REF!</f>
        <v>#REF!</v>
      </c>
      <c r="AW22" s="97" t="e">
        <f>+#REF!</f>
        <v>#REF!</v>
      </c>
      <c r="AX22" s="97" t="e">
        <f>+#REF!</f>
        <v>#REF!</v>
      </c>
      <c r="AY22" s="97" t="e">
        <f>+#REF!</f>
        <v>#REF!</v>
      </c>
      <c r="AZ22" s="97" t="e">
        <f>+#REF!</f>
        <v>#REF!</v>
      </c>
      <c r="BA22" s="97" t="e">
        <f>+#REF!</f>
        <v>#REF!</v>
      </c>
      <c r="BB22" s="97" t="e">
        <f>+#REF!</f>
        <v>#REF!</v>
      </c>
      <c r="BC22" s="97" t="e">
        <f>+#REF!</f>
        <v>#REF!</v>
      </c>
      <c r="BD22" s="97" t="e">
        <f>+#REF!</f>
        <v>#REF!</v>
      </c>
      <c r="BE22" s="97" t="e">
        <f>+#REF!</f>
        <v>#REF!</v>
      </c>
      <c r="BF22" s="251">
        <f t="shared" si="7"/>
        <v>0</v>
      </c>
      <c r="BG22" s="97">
        <f t="shared" si="15"/>
        <v>0</v>
      </c>
      <c r="BH22" s="97">
        <f t="shared" si="16"/>
        <v>0</v>
      </c>
      <c r="BI22" s="97">
        <f t="shared" si="17"/>
        <v>0</v>
      </c>
      <c r="BJ22" s="97">
        <f t="shared" si="18"/>
        <v>0</v>
      </c>
      <c r="BK22" s="97">
        <f t="shared" si="19"/>
        <v>0</v>
      </c>
      <c r="BL22" s="97">
        <f t="shared" si="20"/>
        <v>0</v>
      </c>
      <c r="BM22" s="97">
        <f t="shared" si="21"/>
        <v>0</v>
      </c>
      <c r="BN22" s="97">
        <f t="shared" si="22"/>
        <v>0</v>
      </c>
      <c r="BO22" s="97">
        <f t="shared" si="23"/>
        <v>0</v>
      </c>
      <c r="BP22" s="97">
        <f t="shared" si="24"/>
        <v>0</v>
      </c>
      <c r="BQ22" s="251">
        <f t="shared" si="25"/>
        <v>0</v>
      </c>
      <c r="BR22" s="97">
        <f t="shared" si="26"/>
        <v>0</v>
      </c>
      <c r="BS22" s="97">
        <f t="shared" si="27"/>
        <v>0</v>
      </c>
      <c r="BT22" s="97">
        <f t="shared" si="28"/>
        <v>0</v>
      </c>
      <c r="BU22" s="97">
        <f t="shared" si="29"/>
        <v>0</v>
      </c>
      <c r="BV22" s="97">
        <f t="shared" si="30"/>
        <v>0</v>
      </c>
      <c r="BW22" s="97">
        <f t="shared" si="31"/>
        <v>0</v>
      </c>
      <c r="BX22" s="97">
        <f t="shared" si="32"/>
        <v>0</v>
      </c>
      <c r="BY22" s="97">
        <f t="shared" si="33"/>
        <v>0</v>
      </c>
      <c r="BZ22" s="97">
        <f t="shared" si="34"/>
        <v>0</v>
      </c>
      <c r="CA22" s="97">
        <f t="shared" si="35"/>
        <v>0</v>
      </c>
      <c r="CB22" s="254">
        <f t="shared" si="36"/>
        <v>0</v>
      </c>
      <c r="CC22" s="254">
        <f t="shared" si="37"/>
        <v>0</v>
      </c>
      <c r="CD22" s="254">
        <f t="shared" si="38"/>
        <v>0</v>
      </c>
      <c r="CE22" s="254">
        <f t="shared" si="39"/>
        <v>0</v>
      </c>
      <c r="CF22" s="254">
        <f t="shared" si="40"/>
        <v>0</v>
      </c>
      <c r="CG22" s="254">
        <f t="shared" si="41"/>
        <v>0</v>
      </c>
      <c r="CH22" s="254">
        <f t="shared" si="42"/>
        <v>0</v>
      </c>
      <c r="CI22" s="254">
        <f t="shared" si="43"/>
        <v>0</v>
      </c>
      <c r="CJ22" s="254">
        <f t="shared" si="44"/>
        <v>0</v>
      </c>
      <c r="CK22" s="254">
        <f t="shared" si="45"/>
        <v>0</v>
      </c>
      <c r="CL22" s="254">
        <f t="shared" si="46"/>
        <v>0</v>
      </c>
      <c r="CM22" s="254">
        <f t="shared" si="47"/>
        <v>0</v>
      </c>
      <c r="CN22" s="254">
        <f t="shared" si="48"/>
        <v>0</v>
      </c>
      <c r="CO22" s="254">
        <f t="shared" si="49"/>
        <v>0</v>
      </c>
      <c r="CP22" s="254">
        <f t="shared" si="50"/>
        <v>0</v>
      </c>
      <c r="CQ22" s="254">
        <f t="shared" si="51"/>
        <v>0</v>
      </c>
      <c r="CR22" s="254">
        <f t="shared" si="52"/>
        <v>0</v>
      </c>
      <c r="CS22" s="254">
        <f t="shared" si="53"/>
        <v>0</v>
      </c>
      <c r="CT22" s="254">
        <f t="shared" si="54"/>
        <v>0</v>
      </c>
      <c r="CU22" s="254">
        <f t="shared" si="12"/>
        <v>0</v>
      </c>
      <c r="CV22" s="254">
        <f t="shared" si="13"/>
        <v>0</v>
      </c>
      <c r="CW22" s="274">
        <f t="shared" si="14"/>
        <v>0</v>
      </c>
      <c r="CZ22" s="291"/>
      <c r="DA22" s="291"/>
      <c r="DB22" s="291"/>
      <c r="DC22" s="291"/>
    </row>
    <row r="23" spans="1:115" s="269" customFormat="1" ht="32.25" customHeight="1">
      <c r="A23" s="139"/>
      <c r="B23" s="102" t="s">
        <v>123</v>
      </c>
      <c r="C23" s="248" t="e">
        <f>SUM(C7:C22)</f>
        <v>#REF!</v>
      </c>
      <c r="D23" s="112" t="e">
        <f>+#REF!</f>
        <v>#REF!</v>
      </c>
      <c r="E23" s="112" t="e">
        <f>+#REF!</f>
        <v>#REF!</v>
      </c>
      <c r="F23" s="112" t="e">
        <f>+#REF!</f>
        <v>#REF!</v>
      </c>
      <c r="G23" s="112" t="e">
        <f>+#REF!</f>
        <v>#REF!</v>
      </c>
      <c r="H23" s="112" t="e">
        <f>+#REF!</f>
        <v>#REF!</v>
      </c>
      <c r="I23" s="112" t="e">
        <f>+#REF!</f>
        <v>#REF!</v>
      </c>
      <c r="J23" s="112" t="e">
        <f>+#REF!</f>
        <v>#REF!</v>
      </c>
      <c r="K23" s="112" t="e">
        <f>+#REF!</f>
        <v>#REF!</v>
      </c>
      <c r="L23" s="112" t="e">
        <f>+#REF!</f>
        <v>#REF!</v>
      </c>
      <c r="M23" s="112" t="e">
        <f>+#REF!</f>
        <v>#REF!</v>
      </c>
      <c r="N23" s="248" t="e">
        <f>SUM(N7:N22)</f>
        <v>#REF!</v>
      </c>
      <c r="O23" s="112" t="e">
        <f>+#REF!</f>
        <v>#REF!</v>
      </c>
      <c r="P23" s="112" t="e">
        <f>+#REF!</f>
        <v>#REF!</v>
      </c>
      <c r="Q23" s="112" t="e">
        <f>+#REF!</f>
        <v>#REF!</v>
      </c>
      <c r="R23" s="112" t="e">
        <f>+#REF!</f>
        <v>#REF!</v>
      </c>
      <c r="S23" s="112" t="e">
        <f>+#REF!</f>
        <v>#REF!</v>
      </c>
      <c r="T23" s="112" t="e">
        <f>+#REF!</f>
        <v>#REF!</v>
      </c>
      <c r="U23" s="112" t="e">
        <f>+#REF!</f>
        <v>#REF!</v>
      </c>
      <c r="V23" s="112" t="e">
        <f>+#REF!</f>
        <v>#REF!</v>
      </c>
      <c r="W23" s="112" t="e">
        <f>+#REF!</f>
        <v>#REF!</v>
      </c>
      <c r="X23" s="112" t="e">
        <f>+#REF!</f>
        <v>#REF!</v>
      </c>
      <c r="Y23" s="248" t="e">
        <f>SUM(Y7:Y22)</f>
        <v>#REF!</v>
      </c>
      <c r="Z23" s="112" t="e">
        <f>+#REF!</f>
        <v>#REF!</v>
      </c>
      <c r="AA23" s="112" t="e">
        <f>+#REF!</f>
        <v>#REF!</v>
      </c>
      <c r="AB23" s="112" t="e">
        <f>+#REF!</f>
        <v>#REF!</v>
      </c>
      <c r="AC23" s="112" t="e">
        <f>+#REF!</f>
        <v>#REF!</v>
      </c>
      <c r="AD23" s="112" t="e">
        <f>+#REF!</f>
        <v>#REF!</v>
      </c>
      <c r="AE23" s="112" t="e">
        <f>+#REF!</f>
        <v>#REF!</v>
      </c>
      <c r="AF23" s="112" t="e">
        <f>+#REF!</f>
        <v>#REF!</v>
      </c>
      <c r="AG23" s="112" t="e">
        <f>+#REF!</f>
        <v>#REF!</v>
      </c>
      <c r="AH23" s="112" t="e">
        <f>+#REF!</f>
        <v>#REF!</v>
      </c>
      <c r="AI23" s="112" t="e">
        <f>+#REF!</f>
        <v>#REF!</v>
      </c>
      <c r="AJ23" s="248" t="e">
        <f>SUM(AJ7:AJ22)</f>
        <v>#REF!</v>
      </c>
      <c r="AK23" s="112" t="e">
        <f>+#REF!</f>
        <v>#REF!</v>
      </c>
      <c r="AL23" s="112" t="e">
        <f>+#REF!</f>
        <v>#REF!</v>
      </c>
      <c r="AM23" s="112" t="e">
        <f>+#REF!</f>
        <v>#REF!</v>
      </c>
      <c r="AN23" s="112" t="e">
        <f>+#REF!</f>
        <v>#REF!</v>
      </c>
      <c r="AO23" s="112" t="e">
        <f>+#REF!</f>
        <v>#REF!</v>
      </c>
      <c r="AP23" s="112" t="e">
        <f>+#REF!</f>
        <v>#REF!</v>
      </c>
      <c r="AQ23" s="112" t="e">
        <f>+#REF!</f>
        <v>#REF!</v>
      </c>
      <c r="AR23" s="112" t="e">
        <f>+#REF!</f>
        <v>#REF!</v>
      </c>
      <c r="AS23" s="112" t="e">
        <f>+#REF!</f>
        <v>#REF!</v>
      </c>
      <c r="AT23" s="112" t="e">
        <f>+#REF!</f>
        <v>#REF!</v>
      </c>
      <c r="AU23" s="248" t="e">
        <f>SUM(AU7:AU22)</f>
        <v>#REF!</v>
      </c>
      <c r="AV23" s="112" t="e">
        <f>+#REF!</f>
        <v>#REF!</v>
      </c>
      <c r="AW23" s="112" t="e">
        <f>+#REF!</f>
        <v>#REF!</v>
      </c>
      <c r="AX23" s="112" t="e">
        <f>+#REF!</f>
        <v>#REF!</v>
      </c>
      <c r="AY23" s="112" t="e">
        <f>+#REF!</f>
        <v>#REF!</v>
      </c>
      <c r="AZ23" s="112" t="e">
        <f>+#REF!</f>
        <v>#REF!</v>
      </c>
      <c r="BA23" s="112" t="e">
        <f>+#REF!</f>
        <v>#REF!</v>
      </c>
      <c r="BB23" s="112" t="e">
        <f>+#REF!</f>
        <v>#REF!</v>
      </c>
      <c r="BC23" s="112" t="e">
        <f>+#REF!</f>
        <v>#REF!</v>
      </c>
      <c r="BD23" s="112" t="e">
        <f>+#REF!</f>
        <v>#REF!</v>
      </c>
      <c r="BE23" s="112" t="e">
        <f>+#REF!</f>
        <v>#REF!</v>
      </c>
      <c r="BF23" s="247">
        <f t="shared" si="7"/>
        <v>0</v>
      </c>
      <c r="BG23" s="112">
        <f t="shared" si="15"/>
        <v>0</v>
      </c>
      <c r="BH23" s="112">
        <f t="shared" si="16"/>
        <v>0</v>
      </c>
      <c r="BI23" s="112">
        <f t="shared" si="17"/>
        <v>0</v>
      </c>
      <c r="BJ23" s="112">
        <f t="shared" si="18"/>
        <v>0</v>
      </c>
      <c r="BK23" s="112">
        <f t="shared" si="19"/>
        <v>0</v>
      </c>
      <c r="BL23" s="112">
        <f t="shared" si="20"/>
        <v>0</v>
      </c>
      <c r="BM23" s="112">
        <f t="shared" si="21"/>
        <v>0</v>
      </c>
      <c r="BN23" s="112">
        <f t="shared" si="22"/>
        <v>0</v>
      </c>
      <c r="BO23" s="112">
        <f t="shared" si="23"/>
        <v>0</v>
      </c>
      <c r="BP23" s="112">
        <f t="shared" si="24"/>
        <v>0</v>
      </c>
      <c r="BQ23" s="247">
        <f t="shared" si="25"/>
        <v>0</v>
      </c>
      <c r="BR23" s="112">
        <f t="shared" si="26"/>
        <v>0</v>
      </c>
      <c r="BS23" s="112">
        <f t="shared" si="27"/>
        <v>0</v>
      </c>
      <c r="BT23" s="112">
        <f t="shared" si="28"/>
        <v>0</v>
      </c>
      <c r="BU23" s="112">
        <f t="shared" si="29"/>
        <v>0</v>
      </c>
      <c r="BV23" s="112">
        <f t="shared" si="30"/>
        <v>0</v>
      </c>
      <c r="BW23" s="112">
        <f t="shared" si="31"/>
        <v>0</v>
      </c>
      <c r="BX23" s="112">
        <f t="shared" si="32"/>
        <v>0</v>
      </c>
      <c r="BY23" s="112">
        <f t="shared" si="33"/>
        <v>0</v>
      </c>
      <c r="BZ23" s="112">
        <f t="shared" si="34"/>
        <v>0</v>
      </c>
      <c r="CA23" s="112">
        <f t="shared" si="35"/>
        <v>0</v>
      </c>
      <c r="CB23" s="112">
        <f t="shared" si="36"/>
        <v>0</v>
      </c>
      <c r="CC23" s="112">
        <f t="shared" si="37"/>
        <v>0</v>
      </c>
      <c r="CD23" s="112">
        <f t="shared" si="38"/>
        <v>0</v>
      </c>
      <c r="CE23" s="112">
        <f t="shared" si="39"/>
        <v>0</v>
      </c>
      <c r="CF23" s="112">
        <f t="shared" si="40"/>
        <v>0</v>
      </c>
      <c r="CG23" s="112">
        <f t="shared" si="41"/>
        <v>0</v>
      </c>
      <c r="CH23" s="112">
        <f t="shared" si="42"/>
        <v>0</v>
      </c>
      <c r="CI23" s="112">
        <f t="shared" si="43"/>
        <v>0</v>
      </c>
      <c r="CJ23" s="112">
        <f t="shared" si="44"/>
        <v>0</v>
      </c>
      <c r="CK23" s="112">
        <f t="shared" si="45"/>
        <v>0</v>
      </c>
      <c r="CL23" s="112">
        <f t="shared" si="46"/>
        <v>0</v>
      </c>
      <c r="CM23" s="112">
        <f t="shared" si="47"/>
        <v>0</v>
      </c>
      <c r="CN23" s="112">
        <f t="shared" si="48"/>
        <v>0</v>
      </c>
      <c r="CO23" s="112">
        <f t="shared" si="49"/>
        <v>0</v>
      </c>
      <c r="CP23" s="112">
        <f t="shared" si="50"/>
        <v>0</v>
      </c>
      <c r="CQ23" s="112">
        <f t="shared" si="51"/>
        <v>0</v>
      </c>
      <c r="CR23" s="112">
        <f t="shared" si="52"/>
        <v>0</v>
      </c>
      <c r="CS23" s="112">
        <f t="shared" si="53"/>
        <v>0</v>
      </c>
      <c r="CT23" s="112">
        <f t="shared" si="54"/>
        <v>0</v>
      </c>
      <c r="CU23" s="112">
        <f t="shared" si="12"/>
        <v>0</v>
      </c>
      <c r="CV23" s="112">
        <f t="shared" si="13"/>
        <v>0</v>
      </c>
      <c r="CW23" s="113">
        <f t="shared" si="14"/>
        <v>0</v>
      </c>
      <c r="CX23" s="224"/>
      <c r="CZ23" s="292" t="e">
        <f>+#REF!</f>
        <v>#REF!</v>
      </c>
      <c r="DA23" s="292" t="e">
        <f>+#REF!</f>
        <v>#REF!</v>
      </c>
      <c r="DB23" s="292" t="e">
        <f>+#REF!</f>
        <v>#REF!</v>
      </c>
      <c r="DC23" s="292" t="e">
        <f>+#REF!</f>
        <v>#REF!</v>
      </c>
      <c r="DE23" s="292">
        <f>+BF23</f>
        <v>0</v>
      </c>
      <c r="DF23" s="292">
        <f t="shared" ref="DF23:DF25" si="55">+BQ23</f>
        <v>0</v>
      </c>
      <c r="DG23" s="292">
        <f t="shared" ref="DG23:DG25" si="56">+CB23</f>
        <v>0</v>
      </c>
      <c r="DH23" s="292">
        <f t="shared" ref="DH23:DH25" si="57">+CM23</f>
        <v>0</v>
      </c>
      <c r="DI23" s="292"/>
      <c r="DJ23" s="292"/>
      <c r="DK23" s="292"/>
    </row>
    <row r="24" spans="1:115" ht="32.25" customHeight="1">
      <c r="A24" s="95" t="s">
        <v>63</v>
      </c>
      <c r="B24" s="97" t="s">
        <v>124</v>
      </c>
      <c r="C24" s="97" t="e">
        <f>SUM(D24:M24)</f>
        <v>#REF!</v>
      </c>
      <c r="D24" s="97" t="e">
        <f>+#REF!</f>
        <v>#REF!</v>
      </c>
      <c r="E24" s="97" t="e">
        <f>+#REF!</f>
        <v>#REF!</v>
      </c>
      <c r="F24" s="97" t="e">
        <f>+#REF!</f>
        <v>#REF!</v>
      </c>
      <c r="G24" s="97" t="e">
        <f>+#REF!</f>
        <v>#REF!</v>
      </c>
      <c r="H24" s="97" t="e">
        <f>+#REF!</f>
        <v>#REF!</v>
      </c>
      <c r="I24" s="97" t="e">
        <f>+#REF!</f>
        <v>#REF!</v>
      </c>
      <c r="J24" s="97" t="e">
        <f>+#REF!</f>
        <v>#REF!</v>
      </c>
      <c r="K24" s="97" t="e">
        <f>+#REF!</f>
        <v>#REF!</v>
      </c>
      <c r="L24" s="97" t="e">
        <f>+#REF!</f>
        <v>#REF!</v>
      </c>
      <c r="M24" s="97" t="e">
        <f>+#REF!</f>
        <v>#REF!</v>
      </c>
      <c r="N24" s="97" t="e">
        <f>SUM(O24:X24)</f>
        <v>#REF!</v>
      </c>
      <c r="O24" s="97" t="e">
        <f>+#REF!</f>
        <v>#REF!</v>
      </c>
      <c r="P24" s="97" t="e">
        <f>+#REF!</f>
        <v>#REF!</v>
      </c>
      <c r="Q24" s="97" t="e">
        <f>+#REF!</f>
        <v>#REF!</v>
      </c>
      <c r="R24" s="97" t="e">
        <f>+#REF!</f>
        <v>#REF!</v>
      </c>
      <c r="S24" s="97" t="e">
        <f>+#REF!</f>
        <v>#REF!</v>
      </c>
      <c r="T24" s="97" t="e">
        <f>+#REF!</f>
        <v>#REF!</v>
      </c>
      <c r="U24" s="97" t="e">
        <f>+#REF!</f>
        <v>#REF!</v>
      </c>
      <c r="V24" s="97" t="e">
        <f>+#REF!</f>
        <v>#REF!</v>
      </c>
      <c r="W24" s="97" t="e">
        <f>+#REF!</f>
        <v>#REF!</v>
      </c>
      <c r="X24" s="97" t="e">
        <f>+#REF!</f>
        <v>#REF!</v>
      </c>
      <c r="Y24" s="97" t="e">
        <f>SUM(Z24:AI24)</f>
        <v>#REF!</v>
      </c>
      <c r="Z24" s="97" t="e">
        <f>+#REF!</f>
        <v>#REF!</v>
      </c>
      <c r="AA24" s="97" t="e">
        <f>+#REF!</f>
        <v>#REF!</v>
      </c>
      <c r="AB24" s="97" t="e">
        <f>+#REF!</f>
        <v>#REF!</v>
      </c>
      <c r="AC24" s="97" t="e">
        <f>+#REF!</f>
        <v>#REF!</v>
      </c>
      <c r="AD24" s="97" t="e">
        <f>+#REF!</f>
        <v>#REF!</v>
      </c>
      <c r="AE24" s="97" t="e">
        <f>+#REF!</f>
        <v>#REF!</v>
      </c>
      <c r="AF24" s="97" t="e">
        <f>+#REF!</f>
        <v>#REF!</v>
      </c>
      <c r="AG24" s="97" t="e">
        <f>+#REF!</f>
        <v>#REF!</v>
      </c>
      <c r="AH24" s="97" t="e">
        <f>+#REF!</f>
        <v>#REF!</v>
      </c>
      <c r="AI24" s="97" t="e">
        <f>+#REF!</f>
        <v>#REF!</v>
      </c>
      <c r="AJ24" s="97" t="e">
        <f>SUM(AK24:AT24)</f>
        <v>#REF!</v>
      </c>
      <c r="AK24" s="97" t="e">
        <f>+#REF!</f>
        <v>#REF!</v>
      </c>
      <c r="AL24" s="97" t="e">
        <f>+#REF!</f>
        <v>#REF!</v>
      </c>
      <c r="AM24" s="97" t="e">
        <f>+#REF!</f>
        <v>#REF!</v>
      </c>
      <c r="AN24" s="97" t="e">
        <f>+#REF!</f>
        <v>#REF!</v>
      </c>
      <c r="AO24" s="97" t="e">
        <f>+#REF!</f>
        <v>#REF!</v>
      </c>
      <c r="AP24" s="97" t="e">
        <f>+#REF!</f>
        <v>#REF!</v>
      </c>
      <c r="AQ24" s="97" t="e">
        <f>+#REF!</f>
        <v>#REF!</v>
      </c>
      <c r="AR24" s="97" t="e">
        <f>+#REF!</f>
        <v>#REF!</v>
      </c>
      <c r="AS24" s="97" t="e">
        <f>+#REF!</f>
        <v>#REF!</v>
      </c>
      <c r="AT24" s="97" t="e">
        <f>+#REF!</f>
        <v>#REF!</v>
      </c>
      <c r="AU24" s="97" t="e">
        <f>SUM(AV24:BE24)</f>
        <v>#REF!</v>
      </c>
      <c r="AV24" s="97" t="e">
        <f>+#REF!</f>
        <v>#REF!</v>
      </c>
      <c r="AW24" s="97" t="e">
        <f>+#REF!</f>
        <v>#REF!</v>
      </c>
      <c r="AX24" s="97" t="e">
        <f>+#REF!</f>
        <v>#REF!</v>
      </c>
      <c r="AY24" s="97" t="e">
        <f>+#REF!</f>
        <v>#REF!</v>
      </c>
      <c r="AZ24" s="97" t="e">
        <f>+#REF!</f>
        <v>#REF!</v>
      </c>
      <c r="BA24" s="97" t="e">
        <f>+#REF!</f>
        <v>#REF!</v>
      </c>
      <c r="BB24" s="97" t="e">
        <f>+#REF!</f>
        <v>#REF!</v>
      </c>
      <c r="BC24" s="97" t="e">
        <f>+#REF!</f>
        <v>#REF!</v>
      </c>
      <c r="BD24" s="97" t="e">
        <f>+#REF!</f>
        <v>#REF!</v>
      </c>
      <c r="BE24" s="97" t="e">
        <f>+#REF!</f>
        <v>#REF!</v>
      </c>
      <c r="BF24" s="251">
        <f t="shared" si="7"/>
        <v>0</v>
      </c>
      <c r="BG24" s="97">
        <f t="shared" si="15"/>
        <v>0</v>
      </c>
      <c r="BH24" s="97">
        <f t="shared" si="16"/>
        <v>0</v>
      </c>
      <c r="BI24" s="97">
        <f t="shared" si="17"/>
        <v>0</v>
      </c>
      <c r="BJ24" s="97">
        <f t="shared" si="18"/>
        <v>0</v>
      </c>
      <c r="BK24" s="97">
        <f t="shared" si="19"/>
        <v>0</v>
      </c>
      <c r="BL24" s="97">
        <f t="shared" si="20"/>
        <v>0</v>
      </c>
      <c r="BM24" s="97">
        <f t="shared" si="21"/>
        <v>0</v>
      </c>
      <c r="BN24" s="97">
        <f t="shared" si="22"/>
        <v>0</v>
      </c>
      <c r="BO24" s="97">
        <f t="shared" si="23"/>
        <v>0</v>
      </c>
      <c r="BP24" s="97">
        <f t="shared" si="24"/>
        <v>0</v>
      </c>
      <c r="BQ24" s="251">
        <f t="shared" si="25"/>
        <v>0</v>
      </c>
      <c r="BR24" s="97">
        <f t="shared" si="26"/>
        <v>0</v>
      </c>
      <c r="BS24" s="97">
        <f t="shared" si="27"/>
        <v>0</v>
      </c>
      <c r="BT24" s="97">
        <f t="shared" si="28"/>
        <v>0</v>
      </c>
      <c r="BU24" s="97">
        <f t="shared" si="29"/>
        <v>0</v>
      </c>
      <c r="BV24" s="97">
        <f t="shared" si="30"/>
        <v>0</v>
      </c>
      <c r="BW24" s="97">
        <f t="shared" si="31"/>
        <v>0</v>
      </c>
      <c r="BX24" s="97">
        <f t="shared" si="32"/>
        <v>0</v>
      </c>
      <c r="BY24" s="97">
        <f t="shared" si="33"/>
        <v>0</v>
      </c>
      <c r="BZ24" s="97">
        <f t="shared" si="34"/>
        <v>0</v>
      </c>
      <c r="CA24" s="97">
        <f t="shared" si="35"/>
        <v>0</v>
      </c>
      <c r="CB24" s="97">
        <f t="shared" si="36"/>
        <v>0</v>
      </c>
      <c r="CC24" s="97">
        <f t="shared" si="37"/>
        <v>0</v>
      </c>
      <c r="CD24" s="97">
        <f t="shared" si="38"/>
        <v>0</v>
      </c>
      <c r="CE24" s="97">
        <f t="shared" si="39"/>
        <v>0</v>
      </c>
      <c r="CF24" s="97">
        <f t="shared" si="40"/>
        <v>0</v>
      </c>
      <c r="CG24" s="97">
        <f t="shared" si="41"/>
        <v>0</v>
      </c>
      <c r="CH24" s="97">
        <f t="shared" si="42"/>
        <v>0</v>
      </c>
      <c r="CI24" s="97">
        <f t="shared" si="43"/>
        <v>0</v>
      </c>
      <c r="CJ24" s="97">
        <f t="shared" si="44"/>
        <v>0</v>
      </c>
      <c r="CK24" s="97">
        <f t="shared" si="45"/>
        <v>0</v>
      </c>
      <c r="CL24" s="97">
        <f t="shared" si="46"/>
        <v>0</v>
      </c>
      <c r="CM24" s="97">
        <f t="shared" si="47"/>
        <v>0</v>
      </c>
      <c r="CN24" s="97">
        <f t="shared" si="48"/>
        <v>0</v>
      </c>
      <c r="CO24" s="97">
        <f t="shared" si="49"/>
        <v>0</v>
      </c>
      <c r="CP24" s="97">
        <f t="shared" si="50"/>
        <v>0</v>
      </c>
      <c r="CQ24" s="97">
        <f t="shared" si="51"/>
        <v>0</v>
      </c>
      <c r="CR24" s="97">
        <f t="shared" si="52"/>
        <v>0</v>
      </c>
      <c r="CS24" s="97">
        <f t="shared" si="53"/>
        <v>0</v>
      </c>
      <c r="CT24" s="97">
        <f t="shared" si="54"/>
        <v>0</v>
      </c>
      <c r="CU24" s="97">
        <f t="shared" si="12"/>
        <v>0</v>
      </c>
      <c r="CV24" s="97">
        <f t="shared" si="13"/>
        <v>0</v>
      </c>
      <c r="CW24" s="98">
        <f t="shared" si="14"/>
        <v>0</v>
      </c>
      <c r="CZ24" s="291" t="e">
        <f>+#REF!</f>
        <v>#REF!</v>
      </c>
      <c r="DA24" s="291" t="e">
        <f>+#REF!</f>
        <v>#REF!</v>
      </c>
      <c r="DB24" s="291" t="e">
        <f>+#REF!</f>
        <v>#REF!</v>
      </c>
      <c r="DC24" s="291" t="e">
        <f>+#REF!</f>
        <v>#REF!</v>
      </c>
      <c r="DD24" s="291"/>
      <c r="DE24" s="291">
        <f t="shared" ref="DE24:DE25" si="58">+BF24</f>
        <v>0</v>
      </c>
      <c r="DF24" s="291">
        <f t="shared" si="55"/>
        <v>0</v>
      </c>
      <c r="DG24" s="291">
        <f t="shared" si="56"/>
        <v>0</v>
      </c>
      <c r="DH24" s="292">
        <f t="shared" si="57"/>
        <v>0</v>
      </c>
      <c r="DI24" s="291"/>
      <c r="DJ24" s="291"/>
      <c r="DK24" s="291"/>
    </row>
    <row r="25" spans="1:115" ht="50.25" customHeight="1">
      <c r="A25" s="270"/>
      <c r="B25" s="97" t="s">
        <v>125</v>
      </c>
      <c r="C25" s="112" t="e">
        <f>+C23+C24</f>
        <v>#REF!</v>
      </c>
      <c r="D25" s="112" t="e">
        <f>+#REF!</f>
        <v>#REF!</v>
      </c>
      <c r="E25" s="112" t="e">
        <f>+#REF!</f>
        <v>#REF!</v>
      </c>
      <c r="F25" s="112" t="e">
        <f>+#REF!</f>
        <v>#REF!</v>
      </c>
      <c r="G25" s="112" t="e">
        <f>+#REF!</f>
        <v>#REF!</v>
      </c>
      <c r="H25" s="112" t="e">
        <f>+#REF!</f>
        <v>#REF!</v>
      </c>
      <c r="I25" s="112" t="e">
        <f>+#REF!</f>
        <v>#REF!</v>
      </c>
      <c r="J25" s="112" t="e">
        <f>+#REF!</f>
        <v>#REF!</v>
      </c>
      <c r="K25" s="112" t="e">
        <f>+#REF!</f>
        <v>#REF!</v>
      </c>
      <c r="L25" s="112" t="e">
        <f>+#REF!</f>
        <v>#REF!</v>
      </c>
      <c r="M25" s="112" t="e">
        <f>+#REF!</f>
        <v>#REF!</v>
      </c>
      <c r="N25" s="112" t="e">
        <f>+N23+N24</f>
        <v>#REF!</v>
      </c>
      <c r="O25" s="112" t="e">
        <f>+#REF!</f>
        <v>#REF!</v>
      </c>
      <c r="P25" s="112" t="e">
        <f>+#REF!</f>
        <v>#REF!</v>
      </c>
      <c r="Q25" s="112" t="e">
        <f>+#REF!</f>
        <v>#REF!</v>
      </c>
      <c r="R25" s="112" t="e">
        <f>+#REF!</f>
        <v>#REF!</v>
      </c>
      <c r="S25" s="112" t="e">
        <f>+#REF!</f>
        <v>#REF!</v>
      </c>
      <c r="T25" s="112" t="e">
        <f>+#REF!</f>
        <v>#REF!</v>
      </c>
      <c r="U25" s="112" t="e">
        <f>+#REF!</f>
        <v>#REF!</v>
      </c>
      <c r="V25" s="112" t="e">
        <f>+#REF!</f>
        <v>#REF!</v>
      </c>
      <c r="W25" s="112" t="e">
        <f>+#REF!</f>
        <v>#REF!</v>
      </c>
      <c r="X25" s="112" t="e">
        <f>+#REF!</f>
        <v>#REF!</v>
      </c>
      <c r="Y25" s="112" t="e">
        <f>+Y23+Y24</f>
        <v>#REF!</v>
      </c>
      <c r="Z25" s="112" t="e">
        <f>+#REF!</f>
        <v>#REF!</v>
      </c>
      <c r="AA25" s="112" t="e">
        <f>+#REF!</f>
        <v>#REF!</v>
      </c>
      <c r="AB25" s="112" t="e">
        <f>+#REF!</f>
        <v>#REF!</v>
      </c>
      <c r="AC25" s="112" t="e">
        <f>+#REF!</f>
        <v>#REF!</v>
      </c>
      <c r="AD25" s="112" t="e">
        <f>+#REF!</f>
        <v>#REF!</v>
      </c>
      <c r="AE25" s="112" t="e">
        <f>+#REF!</f>
        <v>#REF!</v>
      </c>
      <c r="AF25" s="112" t="e">
        <f>+#REF!</f>
        <v>#REF!</v>
      </c>
      <c r="AG25" s="112" t="e">
        <f>+#REF!</f>
        <v>#REF!</v>
      </c>
      <c r="AH25" s="112" t="e">
        <f>+#REF!</f>
        <v>#REF!</v>
      </c>
      <c r="AI25" s="112" t="e">
        <f>+#REF!</f>
        <v>#REF!</v>
      </c>
      <c r="AJ25" s="112" t="e">
        <f>+AJ23+AJ24</f>
        <v>#REF!</v>
      </c>
      <c r="AK25" s="112" t="e">
        <f>+#REF!</f>
        <v>#REF!</v>
      </c>
      <c r="AL25" s="112" t="e">
        <f>+#REF!</f>
        <v>#REF!</v>
      </c>
      <c r="AM25" s="112" t="e">
        <f>+#REF!</f>
        <v>#REF!</v>
      </c>
      <c r="AN25" s="112" t="e">
        <f>+#REF!</f>
        <v>#REF!</v>
      </c>
      <c r="AO25" s="112" t="e">
        <f>+#REF!</f>
        <v>#REF!</v>
      </c>
      <c r="AP25" s="112" t="e">
        <f>+#REF!</f>
        <v>#REF!</v>
      </c>
      <c r="AQ25" s="112" t="e">
        <f>+#REF!</f>
        <v>#REF!</v>
      </c>
      <c r="AR25" s="112" t="e">
        <f>+#REF!</f>
        <v>#REF!</v>
      </c>
      <c r="AS25" s="112" t="e">
        <f>+#REF!</f>
        <v>#REF!</v>
      </c>
      <c r="AT25" s="112" t="e">
        <f>+#REF!</f>
        <v>#REF!</v>
      </c>
      <c r="AU25" s="112" t="e">
        <f>+AU23+AU24</f>
        <v>#REF!</v>
      </c>
      <c r="AV25" s="112" t="e">
        <f>+#REF!</f>
        <v>#REF!</v>
      </c>
      <c r="AW25" s="112" t="e">
        <f>+#REF!</f>
        <v>#REF!</v>
      </c>
      <c r="AX25" s="112" t="e">
        <f>+#REF!</f>
        <v>#REF!</v>
      </c>
      <c r="AY25" s="112" t="e">
        <f>+#REF!</f>
        <v>#REF!</v>
      </c>
      <c r="AZ25" s="112" t="e">
        <f>+#REF!</f>
        <v>#REF!</v>
      </c>
      <c r="BA25" s="112" t="e">
        <f>+#REF!</f>
        <v>#REF!</v>
      </c>
      <c r="BB25" s="112" t="e">
        <f>+#REF!</f>
        <v>#REF!</v>
      </c>
      <c r="BC25" s="112" t="e">
        <f>+#REF!</f>
        <v>#REF!</v>
      </c>
      <c r="BD25" s="112" t="e">
        <f>+#REF!</f>
        <v>#REF!</v>
      </c>
      <c r="BE25" s="112" t="e">
        <f>+#REF!</f>
        <v>#REF!</v>
      </c>
      <c r="BF25" s="247">
        <f t="shared" si="7"/>
        <v>0</v>
      </c>
      <c r="BG25" s="112">
        <f t="shared" si="15"/>
        <v>0</v>
      </c>
      <c r="BH25" s="112">
        <f t="shared" si="16"/>
        <v>0</v>
      </c>
      <c r="BI25" s="112">
        <f t="shared" si="17"/>
        <v>0</v>
      </c>
      <c r="BJ25" s="112">
        <f t="shared" si="18"/>
        <v>0</v>
      </c>
      <c r="BK25" s="112">
        <f t="shared" si="19"/>
        <v>0</v>
      </c>
      <c r="BL25" s="112">
        <f t="shared" si="20"/>
        <v>0</v>
      </c>
      <c r="BM25" s="112">
        <f t="shared" si="21"/>
        <v>0</v>
      </c>
      <c r="BN25" s="112">
        <f t="shared" si="22"/>
        <v>0</v>
      </c>
      <c r="BO25" s="112">
        <f t="shared" si="23"/>
        <v>0</v>
      </c>
      <c r="BP25" s="112">
        <f t="shared" si="24"/>
        <v>0</v>
      </c>
      <c r="BQ25" s="247">
        <f t="shared" si="25"/>
        <v>0</v>
      </c>
      <c r="BR25" s="112">
        <f t="shared" si="26"/>
        <v>0</v>
      </c>
      <c r="BS25" s="112">
        <f t="shared" si="27"/>
        <v>0</v>
      </c>
      <c r="BT25" s="112">
        <f t="shared" si="28"/>
        <v>0</v>
      </c>
      <c r="BU25" s="112">
        <f t="shared" si="29"/>
        <v>0</v>
      </c>
      <c r="BV25" s="112">
        <f t="shared" si="30"/>
        <v>0</v>
      </c>
      <c r="BW25" s="112">
        <f t="shared" si="31"/>
        <v>0</v>
      </c>
      <c r="BX25" s="112">
        <f t="shared" si="32"/>
        <v>0</v>
      </c>
      <c r="BY25" s="112">
        <f t="shared" si="33"/>
        <v>0</v>
      </c>
      <c r="BZ25" s="112">
        <f t="shared" si="34"/>
        <v>0</v>
      </c>
      <c r="CA25" s="112">
        <f t="shared" si="35"/>
        <v>0</v>
      </c>
      <c r="CB25" s="247">
        <f t="shared" si="36"/>
        <v>0</v>
      </c>
      <c r="CC25" s="112">
        <f t="shared" si="37"/>
        <v>0</v>
      </c>
      <c r="CD25" s="112">
        <f t="shared" si="38"/>
        <v>0</v>
      </c>
      <c r="CE25" s="112">
        <f t="shared" si="39"/>
        <v>0</v>
      </c>
      <c r="CF25" s="112">
        <f t="shared" si="40"/>
        <v>0</v>
      </c>
      <c r="CG25" s="112">
        <f t="shared" si="41"/>
        <v>0</v>
      </c>
      <c r="CH25" s="112">
        <f t="shared" si="42"/>
        <v>0</v>
      </c>
      <c r="CI25" s="112">
        <f t="shared" si="43"/>
        <v>0</v>
      </c>
      <c r="CJ25" s="112">
        <f t="shared" si="44"/>
        <v>0</v>
      </c>
      <c r="CK25" s="112">
        <f t="shared" si="45"/>
        <v>0</v>
      </c>
      <c r="CL25" s="112">
        <f t="shared" si="46"/>
        <v>0</v>
      </c>
      <c r="CM25" s="247">
        <f t="shared" si="47"/>
        <v>0</v>
      </c>
      <c r="CN25" s="112">
        <f t="shared" si="48"/>
        <v>0</v>
      </c>
      <c r="CO25" s="112">
        <f t="shared" si="49"/>
        <v>0</v>
      </c>
      <c r="CP25" s="112">
        <f t="shared" si="50"/>
        <v>0</v>
      </c>
      <c r="CQ25" s="112">
        <f t="shared" si="51"/>
        <v>0</v>
      </c>
      <c r="CR25" s="112">
        <f t="shared" si="52"/>
        <v>0</v>
      </c>
      <c r="CS25" s="112">
        <f t="shared" si="53"/>
        <v>0</v>
      </c>
      <c r="CT25" s="112">
        <f t="shared" si="54"/>
        <v>0</v>
      </c>
      <c r="CU25" s="112">
        <f t="shared" si="12"/>
        <v>0</v>
      </c>
      <c r="CV25" s="112">
        <f t="shared" si="13"/>
        <v>0</v>
      </c>
      <c r="CW25" s="113">
        <f t="shared" si="14"/>
        <v>0</v>
      </c>
      <c r="CZ25" s="292" t="e">
        <f>+#REF!</f>
        <v>#REF!</v>
      </c>
      <c r="DA25" s="292" t="e">
        <f>+#REF!</f>
        <v>#REF!</v>
      </c>
      <c r="DB25" s="292" t="e">
        <f>+#REF!</f>
        <v>#REF!</v>
      </c>
      <c r="DC25" s="292" t="e">
        <f>+#REF!</f>
        <v>#REF!</v>
      </c>
      <c r="DE25" s="292">
        <f t="shared" si="58"/>
        <v>0</v>
      </c>
      <c r="DF25" s="292">
        <f t="shared" si="55"/>
        <v>0</v>
      </c>
      <c r="DG25" s="292">
        <f t="shared" si="56"/>
        <v>0</v>
      </c>
      <c r="DH25" s="292">
        <f t="shared" si="57"/>
        <v>0</v>
      </c>
      <c r="DI25" s="291"/>
      <c r="DJ25" s="291"/>
      <c r="DK25" s="291"/>
    </row>
    <row r="26" spans="1:115">
      <c r="A26" s="271"/>
      <c r="B26" s="290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CZ26" s="291"/>
      <c r="DA26" s="291"/>
      <c r="DB26" s="291"/>
      <c r="DC26" s="291"/>
    </row>
    <row r="27" spans="1:115">
      <c r="B27" s="290"/>
      <c r="CZ27" s="291"/>
      <c r="DA27" s="291"/>
      <c r="DB27" s="291"/>
      <c r="DC27" s="291"/>
    </row>
    <row r="28" spans="1:115">
      <c r="B28" s="290"/>
      <c r="C28" s="112" t="e">
        <f>SUM(D28:M28)</f>
        <v>#REF!</v>
      </c>
      <c r="D28" s="112" t="e">
        <f>+#REF!</f>
        <v>#REF!</v>
      </c>
      <c r="E28" s="112" t="e">
        <f>+#REF!</f>
        <v>#REF!</v>
      </c>
      <c r="F28" s="112" t="e">
        <f>+#REF!</f>
        <v>#REF!</v>
      </c>
      <c r="G28" s="112" t="e">
        <f>+#REF!</f>
        <v>#REF!</v>
      </c>
      <c r="H28" s="112" t="e">
        <f>+#REF!</f>
        <v>#REF!</v>
      </c>
      <c r="I28" s="112" t="e">
        <f>+#REF!</f>
        <v>#REF!</v>
      </c>
      <c r="J28" s="112" t="e">
        <f>+#REF!</f>
        <v>#REF!</v>
      </c>
      <c r="K28" s="112" t="e">
        <f>+#REF!</f>
        <v>#REF!</v>
      </c>
      <c r="L28" s="112" t="e">
        <f>+#REF!</f>
        <v>#REF!</v>
      </c>
      <c r="M28" s="113" t="e">
        <f>+#REF!</f>
        <v>#REF!</v>
      </c>
      <c r="N28" s="112" t="e">
        <f>SUM(O28:X28)</f>
        <v>#REF!</v>
      </c>
      <c r="O28" s="112" t="e">
        <f>+#REF!</f>
        <v>#REF!</v>
      </c>
      <c r="P28" s="112" t="e">
        <f>+#REF!</f>
        <v>#REF!</v>
      </c>
      <c r="Q28" s="112" t="e">
        <f>+#REF!</f>
        <v>#REF!</v>
      </c>
      <c r="R28" s="112" t="e">
        <f>+#REF!</f>
        <v>#REF!</v>
      </c>
      <c r="S28" s="112" t="e">
        <f>+#REF!</f>
        <v>#REF!</v>
      </c>
      <c r="T28" s="112" t="e">
        <f>+#REF!</f>
        <v>#REF!</v>
      </c>
      <c r="U28" s="112" t="e">
        <f>+#REF!</f>
        <v>#REF!</v>
      </c>
      <c r="V28" s="112" t="e">
        <f>+#REF!</f>
        <v>#REF!</v>
      </c>
      <c r="W28" s="112" t="e">
        <f>+#REF!</f>
        <v>#REF!</v>
      </c>
      <c r="X28" s="113" t="e">
        <f>+#REF!</f>
        <v>#REF!</v>
      </c>
      <c r="Y28" s="112" t="e">
        <f>SUM(Z28:AI28)</f>
        <v>#REF!</v>
      </c>
      <c r="Z28" s="112" t="e">
        <f>+#REF!</f>
        <v>#REF!</v>
      </c>
      <c r="AA28" s="112" t="e">
        <f>+#REF!</f>
        <v>#REF!</v>
      </c>
      <c r="AB28" s="112" t="e">
        <f>+#REF!</f>
        <v>#REF!</v>
      </c>
      <c r="AC28" s="112" t="e">
        <f>+#REF!</f>
        <v>#REF!</v>
      </c>
      <c r="AD28" s="112" t="e">
        <f>+#REF!</f>
        <v>#REF!</v>
      </c>
      <c r="AE28" s="112" t="e">
        <f>+#REF!</f>
        <v>#REF!</v>
      </c>
      <c r="AF28" s="112" t="e">
        <f>+#REF!</f>
        <v>#REF!</v>
      </c>
      <c r="AG28" s="112" t="e">
        <f>+#REF!</f>
        <v>#REF!</v>
      </c>
      <c r="AH28" s="112" t="e">
        <f>+#REF!</f>
        <v>#REF!</v>
      </c>
      <c r="AI28" s="113" t="e">
        <f>+#REF!</f>
        <v>#REF!</v>
      </c>
      <c r="AJ28" s="112" t="e">
        <f>SUM(AK28:AT28)</f>
        <v>#REF!</v>
      </c>
      <c r="AK28" s="112" t="e">
        <f>+#REF!</f>
        <v>#REF!</v>
      </c>
      <c r="AL28" s="112" t="e">
        <f>+#REF!</f>
        <v>#REF!</v>
      </c>
      <c r="AM28" s="112" t="e">
        <f>+#REF!</f>
        <v>#REF!</v>
      </c>
      <c r="AN28" s="112" t="e">
        <f>+#REF!</f>
        <v>#REF!</v>
      </c>
      <c r="AO28" s="112" t="e">
        <f>+#REF!</f>
        <v>#REF!</v>
      </c>
      <c r="AP28" s="112" t="e">
        <f>+#REF!</f>
        <v>#REF!</v>
      </c>
      <c r="AQ28" s="112" t="e">
        <f>+#REF!</f>
        <v>#REF!</v>
      </c>
      <c r="AR28" s="112" t="e">
        <f>+#REF!</f>
        <v>#REF!</v>
      </c>
      <c r="AS28" s="112" t="e">
        <f>+#REF!</f>
        <v>#REF!</v>
      </c>
      <c r="AT28" s="113" t="e">
        <f>+#REF!</f>
        <v>#REF!</v>
      </c>
      <c r="AU28" s="112" t="e">
        <f>SUM(AV28:BE28)</f>
        <v>#REF!</v>
      </c>
      <c r="AV28" s="112" t="e">
        <f>+#REF!</f>
        <v>#REF!</v>
      </c>
      <c r="AW28" s="112" t="e">
        <f>+#REF!</f>
        <v>#REF!</v>
      </c>
      <c r="AX28" s="112" t="e">
        <f>+#REF!</f>
        <v>#REF!</v>
      </c>
      <c r="AY28" s="112" t="e">
        <f>+#REF!</f>
        <v>#REF!</v>
      </c>
      <c r="AZ28" s="112" t="e">
        <f>+#REF!</f>
        <v>#REF!</v>
      </c>
      <c r="BA28" s="112" t="e">
        <f>+#REF!</f>
        <v>#REF!</v>
      </c>
      <c r="BB28" s="112" t="e">
        <f>+#REF!</f>
        <v>#REF!</v>
      </c>
      <c r="BC28" s="112" t="e">
        <f>+#REF!</f>
        <v>#REF!</v>
      </c>
      <c r="BD28" s="112" t="e">
        <f>+#REF!</f>
        <v>#REF!</v>
      </c>
      <c r="BE28" s="113" t="e">
        <f>+#REF!</f>
        <v>#REF!</v>
      </c>
      <c r="CZ28" s="291"/>
      <c r="DA28" s="291"/>
      <c r="DB28" s="291"/>
      <c r="DC28" s="291"/>
    </row>
    <row r="29" spans="1:115">
      <c r="CZ29" s="291"/>
      <c r="DA29" s="291"/>
      <c r="DB29" s="291"/>
      <c r="DC29" s="291"/>
    </row>
    <row r="30" spans="1:115">
      <c r="B30" s="290"/>
      <c r="CZ30" s="291"/>
      <c r="DA30" s="291"/>
      <c r="DB30" s="291"/>
      <c r="DC30" s="291"/>
    </row>
    <row r="31" spans="1:115">
      <c r="CZ31" s="291"/>
      <c r="DA31" s="291"/>
      <c r="DB31" s="291"/>
      <c r="DC31" s="291"/>
    </row>
    <row r="32" spans="1:115">
      <c r="C32" s="179" t="e">
        <f>+C25-C28</f>
        <v>#REF!</v>
      </c>
      <c r="D32" s="179" t="e">
        <f t="shared" ref="D32:M32" si="59">+D25-D28</f>
        <v>#REF!</v>
      </c>
      <c r="E32" s="179" t="e">
        <f t="shared" si="59"/>
        <v>#REF!</v>
      </c>
      <c r="F32" s="179" t="e">
        <f t="shared" si="59"/>
        <v>#REF!</v>
      </c>
      <c r="G32" s="179" t="e">
        <f t="shared" si="59"/>
        <v>#REF!</v>
      </c>
      <c r="H32" s="179" t="e">
        <f t="shared" si="59"/>
        <v>#REF!</v>
      </c>
      <c r="I32" s="179" t="e">
        <f>+I25-I28</f>
        <v>#REF!</v>
      </c>
      <c r="J32" s="179" t="e">
        <f t="shared" si="59"/>
        <v>#REF!</v>
      </c>
      <c r="K32" s="179" t="e">
        <f t="shared" si="59"/>
        <v>#REF!</v>
      </c>
      <c r="L32" s="179" t="e">
        <f t="shared" si="59"/>
        <v>#REF!</v>
      </c>
      <c r="M32" s="179" t="e">
        <f t="shared" si="59"/>
        <v>#REF!</v>
      </c>
      <c r="N32" s="179" t="e">
        <f>+N25-N28</f>
        <v>#REF!</v>
      </c>
      <c r="O32" s="179" t="e">
        <f t="shared" ref="O32:S32" si="60">+O25-O28</f>
        <v>#REF!</v>
      </c>
      <c r="P32" s="179" t="e">
        <f t="shared" si="60"/>
        <v>#REF!</v>
      </c>
      <c r="Q32" s="179" t="e">
        <f t="shared" si="60"/>
        <v>#REF!</v>
      </c>
      <c r="R32" s="179" t="e">
        <f t="shared" si="60"/>
        <v>#REF!</v>
      </c>
      <c r="S32" s="179" t="e">
        <f t="shared" si="60"/>
        <v>#REF!</v>
      </c>
      <c r="T32" s="179" t="e">
        <f>+T25-T28</f>
        <v>#REF!</v>
      </c>
      <c r="U32" s="179" t="e">
        <f t="shared" ref="U32:X32" si="61">+U25-U28</f>
        <v>#REF!</v>
      </c>
      <c r="V32" s="179" t="e">
        <f t="shared" si="61"/>
        <v>#REF!</v>
      </c>
      <c r="W32" s="179" t="e">
        <f t="shared" si="61"/>
        <v>#REF!</v>
      </c>
      <c r="X32" s="179" t="e">
        <f t="shared" si="61"/>
        <v>#REF!</v>
      </c>
      <c r="Y32" s="179" t="e">
        <f>+Y25-Y28</f>
        <v>#REF!</v>
      </c>
      <c r="Z32" s="179" t="e">
        <f t="shared" ref="Z32:AD32" si="62">+Z25-Z28</f>
        <v>#REF!</v>
      </c>
      <c r="AA32" s="179" t="e">
        <f t="shared" si="62"/>
        <v>#REF!</v>
      </c>
      <c r="AB32" s="179" t="e">
        <f t="shared" si="62"/>
        <v>#REF!</v>
      </c>
      <c r="AC32" s="179" t="e">
        <f t="shared" si="62"/>
        <v>#REF!</v>
      </c>
      <c r="AD32" s="179" t="e">
        <f t="shared" si="62"/>
        <v>#REF!</v>
      </c>
      <c r="AE32" s="179" t="e">
        <f>+AE25-AE28</f>
        <v>#REF!</v>
      </c>
      <c r="AF32" s="179" t="e">
        <f t="shared" ref="AF32:AI32" si="63">+AF25-AF28</f>
        <v>#REF!</v>
      </c>
      <c r="AG32" s="179" t="e">
        <f t="shared" si="63"/>
        <v>#REF!</v>
      </c>
      <c r="AH32" s="179" t="e">
        <f t="shared" si="63"/>
        <v>#REF!</v>
      </c>
      <c r="AI32" s="179" t="e">
        <f t="shared" si="63"/>
        <v>#REF!</v>
      </c>
      <c r="AJ32" s="179" t="e">
        <f>+AJ25-AJ28</f>
        <v>#REF!</v>
      </c>
      <c r="AK32" s="179" t="e">
        <f t="shared" ref="AK32:AO32" si="64">+AK25-AK28</f>
        <v>#REF!</v>
      </c>
      <c r="AL32" s="179" t="e">
        <f t="shared" si="64"/>
        <v>#REF!</v>
      </c>
      <c r="AM32" s="179" t="e">
        <f t="shared" si="64"/>
        <v>#REF!</v>
      </c>
      <c r="AN32" s="179" t="e">
        <f t="shared" si="64"/>
        <v>#REF!</v>
      </c>
      <c r="AO32" s="179" t="e">
        <f t="shared" si="64"/>
        <v>#REF!</v>
      </c>
      <c r="AP32" s="179" t="e">
        <f>+AP25-AP28</f>
        <v>#REF!</v>
      </c>
      <c r="AQ32" s="179" t="e">
        <f t="shared" ref="AQ32:AT32" si="65">+AQ25-AQ28</f>
        <v>#REF!</v>
      </c>
      <c r="AR32" s="179" t="e">
        <f t="shared" si="65"/>
        <v>#REF!</v>
      </c>
      <c r="AS32" s="179" t="e">
        <f t="shared" si="65"/>
        <v>#REF!</v>
      </c>
      <c r="AT32" s="179" t="e">
        <f t="shared" si="65"/>
        <v>#REF!</v>
      </c>
      <c r="AU32" s="179" t="e">
        <f>+AU25-AU28</f>
        <v>#REF!</v>
      </c>
      <c r="AV32" s="179" t="e">
        <f t="shared" ref="AV32:AZ32" si="66">+AV25-AV28</f>
        <v>#REF!</v>
      </c>
      <c r="AW32" s="179" t="e">
        <f t="shared" si="66"/>
        <v>#REF!</v>
      </c>
      <c r="AX32" s="179" t="e">
        <f t="shared" si="66"/>
        <v>#REF!</v>
      </c>
      <c r="AY32" s="179" t="e">
        <f t="shared" si="66"/>
        <v>#REF!</v>
      </c>
      <c r="AZ32" s="179" t="e">
        <f t="shared" si="66"/>
        <v>#REF!</v>
      </c>
      <c r="BA32" s="179" t="e">
        <f>+BA25-BA28</f>
        <v>#REF!</v>
      </c>
      <c r="BB32" s="179" t="e">
        <f t="shared" ref="BB32:BE32" si="67">+BB25-BB28</f>
        <v>#REF!</v>
      </c>
      <c r="BC32" s="179" t="e">
        <f t="shared" si="67"/>
        <v>#REF!</v>
      </c>
      <c r="BD32" s="179" t="e">
        <f t="shared" si="67"/>
        <v>#REF!</v>
      </c>
      <c r="BE32" s="179" t="e">
        <f t="shared" si="67"/>
        <v>#REF!</v>
      </c>
    </row>
    <row r="33" spans="2:57">
      <c r="B33" s="14" t="s">
        <v>184</v>
      </c>
      <c r="C33" s="272" t="e">
        <f>+C32/C28</f>
        <v>#REF!</v>
      </c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 t="e">
        <f>+N32/N28</f>
        <v>#REF!</v>
      </c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 t="e">
        <f>+Y32/Y28</f>
        <v>#REF!</v>
      </c>
      <c r="Z33" s="272"/>
      <c r="AA33" s="272"/>
      <c r="AB33" s="272"/>
      <c r="AC33" s="272"/>
      <c r="AD33" s="272"/>
      <c r="AE33" s="272"/>
      <c r="AF33" s="272"/>
      <c r="AG33" s="272"/>
      <c r="AH33" s="272"/>
      <c r="AI33" s="272"/>
      <c r="AJ33" s="272" t="e">
        <f>+AJ32/AJ28</f>
        <v>#REF!</v>
      </c>
      <c r="AK33" s="272"/>
      <c r="AL33" s="272"/>
      <c r="AM33" s="272"/>
      <c r="AN33" s="272"/>
      <c r="AO33" s="272"/>
      <c r="AP33" s="272"/>
      <c r="AQ33" s="272"/>
      <c r="AR33" s="272"/>
      <c r="AS33" s="272"/>
      <c r="AT33" s="272"/>
      <c r="AU33" s="272">
        <f>+IFERROR(AU32/AU28,0)</f>
        <v>0</v>
      </c>
      <c r="AV33" s="272"/>
      <c r="AW33" s="272"/>
      <c r="AX33" s="272"/>
      <c r="AY33" s="272"/>
      <c r="AZ33" s="272"/>
      <c r="BA33" s="272"/>
      <c r="BB33" s="272"/>
      <c r="BC33" s="272"/>
      <c r="BD33" s="272"/>
      <c r="BE33" s="272"/>
    </row>
    <row r="35" spans="2:57"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Z35" s="300"/>
      <c r="AA35" s="300"/>
      <c r="AB35" s="300"/>
      <c r="AC35" s="300"/>
      <c r="AD35" s="300"/>
      <c r="AE35" s="300"/>
      <c r="AF35" s="300"/>
      <c r="AG35" s="300"/>
      <c r="AH35" s="300"/>
      <c r="AI35" s="300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</row>
    <row r="36" spans="2:57">
      <c r="C36" s="301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Z36" s="300"/>
      <c r="AA36" s="300"/>
      <c r="AB36" s="300"/>
      <c r="AC36" s="300"/>
      <c r="AD36" s="300"/>
      <c r="AE36" s="300"/>
      <c r="AF36" s="300"/>
      <c r="AG36" s="300"/>
      <c r="AH36" s="300"/>
      <c r="AI36" s="300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</row>
    <row r="37" spans="2:57">
      <c r="C37" s="301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Z37" s="300"/>
      <c r="AA37" s="300"/>
      <c r="AB37" s="300"/>
      <c r="AC37" s="300"/>
      <c r="AD37" s="300"/>
      <c r="AE37" s="300"/>
      <c r="AF37" s="300"/>
      <c r="AG37" s="300"/>
      <c r="AH37" s="300"/>
      <c r="AI37" s="300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</row>
    <row r="38" spans="2:57">
      <c r="C38" s="301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Z38" s="300"/>
      <c r="AA38" s="300"/>
      <c r="AB38" s="300"/>
      <c r="AC38" s="300"/>
      <c r="AD38" s="300"/>
      <c r="AE38" s="300"/>
      <c r="AF38" s="300"/>
      <c r="AG38" s="300"/>
      <c r="AH38" s="300"/>
      <c r="AI38" s="300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</row>
    <row r="39" spans="2:57"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Z39" s="300"/>
      <c r="AA39" s="300"/>
      <c r="AB39" s="300"/>
      <c r="AC39" s="300"/>
      <c r="AD39" s="300"/>
      <c r="AE39" s="300"/>
      <c r="AF39" s="300"/>
      <c r="AG39" s="300"/>
      <c r="AH39" s="300"/>
      <c r="AI39" s="300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</row>
    <row r="40" spans="2:57"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</row>
  </sheetData>
  <mergeCells count="15">
    <mergeCell ref="N5:X5"/>
    <mergeCell ref="A1:M1"/>
    <mergeCell ref="A2:M2"/>
    <mergeCell ref="A3:M3"/>
    <mergeCell ref="A5:A6"/>
    <mergeCell ref="C5:M5"/>
    <mergeCell ref="CZ5:DC5"/>
    <mergeCell ref="DE5:DH5"/>
    <mergeCell ref="CM5:CW5"/>
    <mergeCell ref="Y5:AI5"/>
    <mergeCell ref="AJ5:AT5"/>
    <mergeCell ref="AU5:BE5"/>
    <mergeCell ref="BF5:BP5"/>
    <mergeCell ref="BQ5:CA5"/>
    <mergeCell ref="CB5:CL5"/>
  </mergeCells>
  <printOptions horizontalCentered="1"/>
  <pageMargins left="0.39370078740157483" right="0.39370078740157483" top="0.98425196850393704" bottom="0.98425196850393704" header="0.31496062992125984" footer="0.31496062992125984"/>
  <pageSetup paperSize="7" scale="4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theme="6" tint="0.79998168889431442"/>
    <pageSetUpPr fitToPage="1"/>
  </sheetPr>
  <dimension ref="A1:X40"/>
  <sheetViews>
    <sheetView zoomScale="80" zoomScaleNormal="80" zoomScaleSheetLayoutView="62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M1"/>
    </sheetView>
  </sheetViews>
  <sheetFormatPr baseColWidth="10" defaultColWidth="11" defaultRowHeight="12.75"/>
  <cols>
    <col min="1" max="1" width="17" style="14" customWidth="1"/>
    <col min="2" max="2" width="46.42578125" style="14" customWidth="1"/>
    <col min="3" max="9" width="13.5703125" style="14" customWidth="1"/>
    <col min="10" max="10" width="15.42578125" style="14" customWidth="1"/>
    <col min="11" max="13" width="13.5703125" style="14" customWidth="1"/>
    <col min="14" max="255" width="11" style="14"/>
    <col min="256" max="256" width="17" style="14" customWidth="1"/>
    <col min="257" max="257" width="46.42578125" style="14" customWidth="1"/>
    <col min="258" max="264" width="13.5703125" style="14" customWidth="1"/>
    <col min="265" max="265" width="15.42578125" style="14" customWidth="1"/>
    <col min="266" max="268" width="13.5703125" style="14" customWidth="1"/>
    <col min="269" max="511" width="11" style="14"/>
    <col min="512" max="512" width="17" style="14" customWidth="1"/>
    <col min="513" max="513" width="46.42578125" style="14" customWidth="1"/>
    <col min="514" max="520" width="13.5703125" style="14" customWidth="1"/>
    <col min="521" max="521" width="15.42578125" style="14" customWidth="1"/>
    <col min="522" max="524" width="13.5703125" style="14" customWidth="1"/>
    <col min="525" max="767" width="11" style="14"/>
    <col min="768" max="768" width="17" style="14" customWidth="1"/>
    <col min="769" max="769" width="46.42578125" style="14" customWidth="1"/>
    <col min="770" max="776" width="13.5703125" style="14" customWidth="1"/>
    <col min="777" max="777" width="15.42578125" style="14" customWidth="1"/>
    <col min="778" max="780" width="13.5703125" style="14" customWidth="1"/>
    <col min="781" max="1023" width="11" style="14"/>
    <col min="1024" max="1024" width="17" style="14" customWidth="1"/>
    <col min="1025" max="1025" width="46.42578125" style="14" customWidth="1"/>
    <col min="1026" max="1032" width="13.5703125" style="14" customWidth="1"/>
    <col min="1033" max="1033" width="15.42578125" style="14" customWidth="1"/>
    <col min="1034" max="1036" width="13.5703125" style="14" customWidth="1"/>
    <col min="1037" max="1279" width="11" style="14"/>
    <col min="1280" max="1280" width="17" style="14" customWidth="1"/>
    <col min="1281" max="1281" width="46.42578125" style="14" customWidth="1"/>
    <col min="1282" max="1288" width="13.5703125" style="14" customWidth="1"/>
    <col min="1289" max="1289" width="15.42578125" style="14" customWidth="1"/>
    <col min="1290" max="1292" width="13.5703125" style="14" customWidth="1"/>
    <col min="1293" max="1535" width="11" style="14"/>
    <col min="1536" max="1536" width="17" style="14" customWidth="1"/>
    <col min="1537" max="1537" width="46.42578125" style="14" customWidth="1"/>
    <col min="1538" max="1544" width="13.5703125" style="14" customWidth="1"/>
    <col min="1545" max="1545" width="15.42578125" style="14" customWidth="1"/>
    <col min="1546" max="1548" width="13.5703125" style="14" customWidth="1"/>
    <col min="1549" max="1791" width="11" style="14"/>
    <col min="1792" max="1792" width="17" style="14" customWidth="1"/>
    <col min="1793" max="1793" width="46.42578125" style="14" customWidth="1"/>
    <col min="1794" max="1800" width="13.5703125" style="14" customWidth="1"/>
    <col min="1801" max="1801" width="15.42578125" style="14" customWidth="1"/>
    <col min="1802" max="1804" width="13.5703125" style="14" customWidth="1"/>
    <col min="1805" max="2047" width="11" style="14"/>
    <col min="2048" max="2048" width="17" style="14" customWidth="1"/>
    <col min="2049" max="2049" width="46.42578125" style="14" customWidth="1"/>
    <col min="2050" max="2056" width="13.5703125" style="14" customWidth="1"/>
    <col min="2057" max="2057" width="15.42578125" style="14" customWidth="1"/>
    <col min="2058" max="2060" width="13.5703125" style="14" customWidth="1"/>
    <col min="2061" max="2303" width="11" style="14"/>
    <col min="2304" max="2304" width="17" style="14" customWidth="1"/>
    <col min="2305" max="2305" width="46.42578125" style="14" customWidth="1"/>
    <col min="2306" max="2312" width="13.5703125" style="14" customWidth="1"/>
    <col min="2313" max="2313" width="15.42578125" style="14" customWidth="1"/>
    <col min="2314" max="2316" width="13.5703125" style="14" customWidth="1"/>
    <col min="2317" max="2559" width="11" style="14"/>
    <col min="2560" max="2560" width="17" style="14" customWidth="1"/>
    <col min="2561" max="2561" width="46.42578125" style="14" customWidth="1"/>
    <col min="2562" max="2568" width="13.5703125" style="14" customWidth="1"/>
    <col min="2569" max="2569" width="15.42578125" style="14" customWidth="1"/>
    <col min="2570" max="2572" width="13.5703125" style="14" customWidth="1"/>
    <col min="2573" max="2815" width="11" style="14"/>
    <col min="2816" max="2816" width="17" style="14" customWidth="1"/>
    <col min="2817" max="2817" width="46.42578125" style="14" customWidth="1"/>
    <col min="2818" max="2824" width="13.5703125" style="14" customWidth="1"/>
    <col min="2825" max="2825" width="15.42578125" style="14" customWidth="1"/>
    <col min="2826" max="2828" width="13.5703125" style="14" customWidth="1"/>
    <col min="2829" max="3071" width="11" style="14"/>
    <col min="3072" max="3072" width="17" style="14" customWidth="1"/>
    <col min="3073" max="3073" width="46.42578125" style="14" customWidth="1"/>
    <col min="3074" max="3080" width="13.5703125" style="14" customWidth="1"/>
    <col min="3081" max="3081" width="15.42578125" style="14" customWidth="1"/>
    <col min="3082" max="3084" width="13.5703125" style="14" customWidth="1"/>
    <col min="3085" max="3327" width="11" style="14"/>
    <col min="3328" max="3328" width="17" style="14" customWidth="1"/>
    <col min="3329" max="3329" width="46.42578125" style="14" customWidth="1"/>
    <col min="3330" max="3336" width="13.5703125" style="14" customWidth="1"/>
    <col min="3337" max="3337" width="15.42578125" style="14" customWidth="1"/>
    <col min="3338" max="3340" width="13.5703125" style="14" customWidth="1"/>
    <col min="3341" max="3583" width="11" style="14"/>
    <col min="3584" max="3584" width="17" style="14" customWidth="1"/>
    <col min="3585" max="3585" width="46.42578125" style="14" customWidth="1"/>
    <col min="3586" max="3592" width="13.5703125" style="14" customWidth="1"/>
    <col min="3593" max="3593" width="15.42578125" style="14" customWidth="1"/>
    <col min="3594" max="3596" width="13.5703125" style="14" customWidth="1"/>
    <col min="3597" max="3839" width="11" style="14"/>
    <col min="3840" max="3840" width="17" style="14" customWidth="1"/>
    <col min="3841" max="3841" width="46.42578125" style="14" customWidth="1"/>
    <col min="3842" max="3848" width="13.5703125" style="14" customWidth="1"/>
    <col min="3849" max="3849" width="15.42578125" style="14" customWidth="1"/>
    <col min="3850" max="3852" width="13.5703125" style="14" customWidth="1"/>
    <col min="3853" max="4095" width="11" style="14"/>
    <col min="4096" max="4096" width="17" style="14" customWidth="1"/>
    <col min="4097" max="4097" width="46.42578125" style="14" customWidth="1"/>
    <col min="4098" max="4104" width="13.5703125" style="14" customWidth="1"/>
    <col min="4105" max="4105" width="15.42578125" style="14" customWidth="1"/>
    <col min="4106" max="4108" width="13.5703125" style="14" customWidth="1"/>
    <col min="4109" max="4351" width="11" style="14"/>
    <col min="4352" max="4352" width="17" style="14" customWidth="1"/>
    <col min="4353" max="4353" width="46.42578125" style="14" customWidth="1"/>
    <col min="4354" max="4360" width="13.5703125" style="14" customWidth="1"/>
    <col min="4361" max="4361" width="15.42578125" style="14" customWidth="1"/>
    <col min="4362" max="4364" width="13.5703125" style="14" customWidth="1"/>
    <col min="4365" max="4607" width="11" style="14"/>
    <col min="4608" max="4608" width="17" style="14" customWidth="1"/>
    <col min="4609" max="4609" width="46.42578125" style="14" customWidth="1"/>
    <col min="4610" max="4616" width="13.5703125" style="14" customWidth="1"/>
    <col min="4617" max="4617" width="15.42578125" style="14" customWidth="1"/>
    <col min="4618" max="4620" width="13.5703125" style="14" customWidth="1"/>
    <col min="4621" max="4863" width="11" style="14"/>
    <col min="4864" max="4864" width="17" style="14" customWidth="1"/>
    <col min="4865" max="4865" width="46.42578125" style="14" customWidth="1"/>
    <col min="4866" max="4872" width="13.5703125" style="14" customWidth="1"/>
    <col min="4873" max="4873" width="15.42578125" style="14" customWidth="1"/>
    <col min="4874" max="4876" width="13.5703125" style="14" customWidth="1"/>
    <col min="4877" max="5119" width="11" style="14"/>
    <col min="5120" max="5120" width="17" style="14" customWidth="1"/>
    <col min="5121" max="5121" width="46.42578125" style="14" customWidth="1"/>
    <col min="5122" max="5128" width="13.5703125" style="14" customWidth="1"/>
    <col min="5129" max="5129" width="15.42578125" style="14" customWidth="1"/>
    <col min="5130" max="5132" width="13.5703125" style="14" customWidth="1"/>
    <col min="5133" max="5375" width="11" style="14"/>
    <col min="5376" max="5376" width="17" style="14" customWidth="1"/>
    <col min="5377" max="5377" width="46.42578125" style="14" customWidth="1"/>
    <col min="5378" max="5384" width="13.5703125" style="14" customWidth="1"/>
    <col min="5385" max="5385" width="15.42578125" style="14" customWidth="1"/>
    <col min="5386" max="5388" width="13.5703125" style="14" customWidth="1"/>
    <col min="5389" max="5631" width="11" style="14"/>
    <col min="5632" max="5632" width="17" style="14" customWidth="1"/>
    <col min="5633" max="5633" width="46.42578125" style="14" customWidth="1"/>
    <col min="5634" max="5640" width="13.5703125" style="14" customWidth="1"/>
    <col min="5641" max="5641" width="15.42578125" style="14" customWidth="1"/>
    <col min="5642" max="5644" width="13.5703125" style="14" customWidth="1"/>
    <col min="5645" max="5887" width="11" style="14"/>
    <col min="5888" max="5888" width="17" style="14" customWidth="1"/>
    <col min="5889" max="5889" width="46.42578125" style="14" customWidth="1"/>
    <col min="5890" max="5896" width="13.5703125" style="14" customWidth="1"/>
    <col min="5897" max="5897" width="15.42578125" style="14" customWidth="1"/>
    <col min="5898" max="5900" width="13.5703125" style="14" customWidth="1"/>
    <col min="5901" max="6143" width="11" style="14"/>
    <col min="6144" max="6144" width="17" style="14" customWidth="1"/>
    <col min="6145" max="6145" width="46.42578125" style="14" customWidth="1"/>
    <col min="6146" max="6152" width="13.5703125" style="14" customWidth="1"/>
    <col min="6153" max="6153" width="15.42578125" style="14" customWidth="1"/>
    <col min="6154" max="6156" width="13.5703125" style="14" customWidth="1"/>
    <col min="6157" max="6399" width="11" style="14"/>
    <col min="6400" max="6400" width="17" style="14" customWidth="1"/>
    <col min="6401" max="6401" width="46.42578125" style="14" customWidth="1"/>
    <col min="6402" max="6408" width="13.5703125" style="14" customWidth="1"/>
    <col min="6409" max="6409" width="15.42578125" style="14" customWidth="1"/>
    <col min="6410" max="6412" width="13.5703125" style="14" customWidth="1"/>
    <col min="6413" max="6655" width="11" style="14"/>
    <col min="6656" max="6656" width="17" style="14" customWidth="1"/>
    <col min="6657" max="6657" width="46.42578125" style="14" customWidth="1"/>
    <col min="6658" max="6664" width="13.5703125" style="14" customWidth="1"/>
    <col min="6665" max="6665" width="15.42578125" style="14" customWidth="1"/>
    <col min="6666" max="6668" width="13.5703125" style="14" customWidth="1"/>
    <col min="6669" max="6911" width="11" style="14"/>
    <col min="6912" max="6912" width="17" style="14" customWidth="1"/>
    <col min="6913" max="6913" width="46.42578125" style="14" customWidth="1"/>
    <col min="6914" max="6920" width="13.5703125" style="14" customWidth="1"/>
    <col min="6921" max="6921" width="15.42578125" style="14" customWidth="1"/>
    <col min="6922" max="6924" width="13.5703125" style="14" customWidth="1"/>
    <col min="6925" max="7167" width="11" style="14"/>
    <col min="7168" max="7168" width="17" style="14" customWidth="1"/>
    <col min="7169" max="7169" width="46.42578125" style="14" customWidth="1"/>
    <col min="7170" max="7176" width="13.5703125" style="14" customWidth="1"/>
    <col min="7177" max="7177" width="15.42578125" style="14" customWidth="1"/>
    <col min="7178" max="7180" width="13.5703125" style="14" customWidth="1"/>
    <col min="7181" max="7423" width="11" style="14"/>
    <col min="7424" max="7424" width="17" style="14" customWidth="1"/>
    <col min="7425" max="7425" width="46.42578125" style="14" customWidth="1"/>
    <col min="7426" max="7432" width="13.5703125" style="14" customWidth="1"/>
    <col min="7433" max="7433" width="15.42578125" style="14" customWidth="1"/>
    <col min="7434" max="7436" width="13.5703125" style="14" customWidth="1"/>
    <col min="7437" max="7679" width="11" style="14"/>
    <col min="7680" max="7680" width="17" style="14" customWidth="1"/>
    <col min="7681" max="7681" width="46.42578125" style="14" customWidth="1"/>
    <col min="7682" max="7688" width="13.5703125" style="14" customWidth="1"/>
    <col min="7689" max="7689" width="15.42578125" style="14" customWidth="1"/>
    <col min="7690" max="7692" width="13.5703125" style="14" customWidth="1"/>
    <col min="7693" max="7935" width="11" style="14"/>
    <col min="7936" max="7936" width="17" style="14" customWidth="1"/>
    <col min="7937" max="7937" width="46.42578125" style="14" customWidth="1"/>
    <col min="7938" max="7944" width="13.5703125" style="14" customWidth="1"/>
    <col min="7945" max="7945" width="15.42578125" style="14" customWidth="1"/>
    <col min="7946" max="7948" width="13.5703125" style="14" customWidth="1"/>
    <col min="7949" max="8191" width="11" style="14"/>
    <col min="8192" max="8192" width="17" style="14" customWidth="1"/>
    <col min="8193" max="8193" width="46.42578125" style="14" customWidth="1"/>
    <col min="8194" max="8200" width="13.5703125" style="14" customWidth="1"/>
    <col min="8201" max="8201" width="15.42578125" style="14" customWidth="1"/>
    <col min="8202" max="8204" width="13.5703125" style="14" customWidth="1"/>
    <col min="8205" max="8447" width="11" style="14"/>
    <col min="8448" max="8448" width="17" style="14" customWidth="1"/>
    <col min="8449" max="8449" width="46.42578125" style="14" customWidth="1"/>
    <col min="8450" max="8456" width="13.5703125" style="14" customWidth="1"/>
    <col min="8457" max="8457" width="15.42578125" style="14" customWidth="1"/>
    <col min="8458" max="8460" width="13.5703125" style="14" customWidth="1"/>
    <col min="8461" max="8703" width="11" style="14"/>
    <col min="8704" max="8704" width="17" style="14" customWidth="1"/>
    <col min="8705" max="8705" width="46.42578125" style="14" customWidth="1"/>
    <col min="8706" max="8712" width="13.5703125" style="14" customWidth="1"/>
    <col min="8713" max="8713" width="15.42578125" style="14" customWidth="1"/>
    <col min="8714" max="8716" width="13.5703125" style="14" customWidth="1"/>
    <col min="8717" max="8959" width="11" style="14"/>
    <col min="8960" max="8960" width="17" style="14" customWidth="1"/>
    <col min="8961" max="8961" width="46.42578125" style="14" customWidth="1"/>
    <col min="8962" max="8968" width="13.5703125" style="14" customWidth="1"/>
    <col min="8969" max="8969" width="15.42578125" style="14" customWidth="1"/>
    <col min="8970" max="8972" width="13.5703125" style="14" customWidth="1"/>
    <col min="8973" max="9215" width="11" style="14"/>
    <col min="9216" max="9216" width="17" style="14" customWidth="1"/>
    <col min="9217" max="9217" width="46.42578125" style="14" customWidth="1"/>
    <col min="9218" max="9224" width="13.5703125" style="14" customWidth="1"/>
    <col min="9225" max="9225" width="15.42578125" style="14" customWidth="1"/>
    <col min="9226" max="9228" width="13.5703125" style="14" customWidth="1"/>
    <col min="9229" max="9471" width="11" style="14"/>
    <col min="9472" max="9472" width="17" style="14" customWidth="1"/>
    <col min="9473" max="9473" width="46.42578125" style="14" customWidth="1"/>
    <col min="9474" max="9480" width="13.5703125" style="14" customWidth="1"/>
    <col min="9481" max="9481" width="15.42578125" style="14" customWidth="1"/>
    <col min="9482" max="9484" width="13.5703125" style="14" customWidth="1"/>
    <col min="9485" max="9727" width="11" style="14"/>
    <col min="9728" max="9728" width="17" style="14" customWidth="1"/>
    <col min="9729" max="9729" width="46.42578125" style="14" customWidth="1"/>
    <col min="9730" max="9736" width="13.5703125" style="14" customWidth="1"/>
    <col min="9737" max="9737" width="15.42578125" style="14" customWidth="1"/>
    <col min="9738" max="9740" width="13.5703125" style="14" customWidth="1"/>
    <col min="9741" max="9983" width="11" style="14"/>
    <col min="9984" max="9984" width="17" style="14" customWidth="1"/>
    <col min="9985" max="9985" width="46.42578125" style="14" customWidth="1"/>
    <col min="9986" max="9992" width="13.5703125" style="14" customWidth="1"/>
    <col min="9993" max="9993" width="15.42578125" style="14" customWidth="1"/>
    <col min="9994" max="9996" width="13.5703125" style="14" customWidth="1"/>
    <col min="9997" max="10239" width="11" style="14"/>
    <col min="10240" max="10240" width="17" style="14" customWidth="1"/>
    <col min="10241" max="10241" width="46.42578125" style="14" customWidth="1"/>
    <col min="10242" max="10248" width="13.5703125" style="14" customWidth="1"/>
    <col min="10249" max="10249" width="15.42578125" style="14" customWidth="1"/>
    <col min="10250" max="10252" width="13.5703125" style="14" customWidth="1"/>
    <col min="10253" max="10495" width="11" style="14"/>
    <col min="10496" max="10496" width="17" style="14" customWidth="1"/>
    <col min="10497" max="10497" width="46.42578125" style="14" customWidth="1"/>
    <col min="10498" max="10504" width="13.5703125" style="14" customWidth="1"/>
    <col min="10505" max="10505" width="15.42578125" style="14" customWidth="1"/>
    <col min="10506" max="10508" width="13.5703125" style="14" customWidth="1"/>
    <col min="10509" max="10751" width="11" style="14"/>
    <col min="10752" max="10752" width="17" style="14" customWidth="1"/>
    <col min="10753" max="10753" width="46.42578125" style="14" customWidth="1"/>
    <col min="10754" max="10760" width="13.5703125" style="14" customWidth="1"/>
    <col min="10761" max="10761" width="15.42578125" style="14" customWidth="1"/>
    <col min="10762" max="10764" width="13.5703125" style="14" customWidth="1"/>
    <col min="10765" max="11007" width="11" style="14"/>
    <col min="11008" max="11008" width="17" style="14" customWidth="1"/>
    <col min="11009" max="11009" width="46.42578125" style="14" customWidth="1"/>
    <col min="11010" max="11016" width="13.5703125" style="14" customWidth="1"/>
    <col min="11017" max="11017" width="15.42578125" style="14" customWidth="1"/>
    <col min="11018" max="11020" width="13.5703125" style="14" customWidth="1"/>
    <col min="11021" max="11263" width="11" style="14"/>
    <col min="11264" max="11264" width="17" style="14" customWidth="1"/>
    <col min="11265" max="11265" width="46.42578125" style="14" customWidth="1"/>
    <col min="11266" max="11272" width="13.5703125" style="14" customWidth="1"/>
    <col min="11273" max="11273" width="15.42578125" style="14" customWidth="1"/>
    <col min="11274" max="11276" width="13.5703125" style="14" customWidth="1"/>
    <col min="11277" max="11519" width="11" style="14"/>
    <col min="11520" max="11520" width="17" style="14" customWidth="1"/>
    <col min="11521" max="11521" width="46.42578125" style="14" customWidth="1"/>
    <col min="11522" max="11528" width="13.5703125" style="14" customWidth="1"/>
    <col min="11529" max="11529" width="15.42578125" style="14" customWidth="1"/>
    <col min="11530" max="11532" width="13.5703125" style="14" customWidth="1"/>
    <col min="11533" max="11775" width="11" style="14"/>
    <col min="11776" max="11776" width="17" style="14" customWidth="1"/>
    <col min="11777" max="11777" width="46.42578125" style="14" customWidth="1"/>
    <col min="11778" max="11784" width="13.5703125" style="14" customWidth="1"/>
    <col min="11785" max="11785" width="15.42578125" style="14" customWidth="1"/>
    <col min="11786" max="11788" width="13.5703125" style="14" customWidth="1"/>
    <col min="11789" max="12031" width="11" style="14"/>
    <col min="12032" max="12032" width="17" style="14" customWidth="1"/>
    <col min="12033" max="12033" width="46.42578125" style="14" customWidth="1"/>
    <col min="12034" max="12040" width="13.5703125" style="14" customWidth="1"/>
    <col min="12041" max="12041" width="15.42578125" style="14" customWidth="1"/>
    <col min="12042" max="12044" width="13.5703125" style="14" customWidth="1"/>
    <col min="12045" max="12287" width="11" style="14"/>
    <col min="12288" max="12288" width="17" style="14" customWidth="1"/>
    <col min="12289" max="12289" width="46.42578125" style="14" customWidth="1"/>
    <col min="12290" max="12296" width="13.5703125" style="14" customWidth="1"/>
    <col min="12297" max="12297" width="15.42578125" style="14" customWidth="1"/>
    <col min="12298" max="12300" width="13.5703125" style="14" customWidth="1"/>
    <col min="12301" max="12543" width="11" style="14"/>
    <col min="12544" max="12544" width="17" style="14" customWidth="1"/>
    <col min="12545" max="12545" width="46.42578125" style="14" customWidth="1"/>
    <col min="12546" max="12552" width="13.5703125" style="14" customWidth="1"/>
    <col min="12553" max="12553" width="15.42578125" style="14" customWidth="1"/>
    <col min="12554" max="12556" width="13.5703125" style="14" customWidth="1"/>
    <col min="12557" max="12799" width="11" style="14"/>
    <col min="12800" max="12800" width="17" style="14" customWidth="1"/>
    <col min="12801" max="12801" width="46.42578125" style="14" customWidth="1"/>
    <col min="12802" max="12808" width="13.5703125" style="14" customWidth="1"/>
    <col min="12809" max="12809" width="15.42578125" style="14" customWidth="1"/>
    <col min="12810" max="12812" width="13.5703125" style="14" customWidth="1"/>
    <col min="12813" max="13055" width="11" style="14"/>
    <col min="13056" max="13056" width="17" style="14" customWidth="1"/>
    <col min="13057" max="13057" width="46.42578125" style="14" customWidth="1"/>
    <col min="13058" max="13064" width="13.5703125" style="14" customWidth="1"/>
    <col min="13065" max="13065" width="15.42578125" style="14" customWidth="1"/>
    <col min="13066" max="13068" width="13.5703125" style="14" customWidth="1"/>
    <col min="13069" max="13311" width="11" style="14"/>
    <col min="13312" max="13312" width="17" style="14" customWidth="1"/>
    <col min="13313" max="13313" width="46.42578125" style="14" customWidth="1"/>
    <col min="13314" max="13320" width="13.5703125" style="14" customWidth="1"/>
    <col min="13321" max="13321" width="15.42578125" style="14" customWidth="1"/>
    <col min="13322" max="13324" width="13.5703125" style="14" customWidth="1"/>
    <col min="13325" max="13567" width="11" style="14"/>
    <col min="13568" max="13568" width="17" style="14" customWidth="1"/>
    <col min="13569" max="13569" width="46.42578125" style="14" customWidth="1"/>
    <col min="13570" max="13576" width="13.5703125" style="14" customWidth="1"/>
    <col min="13577" max="13577" width="15.42578125" style="14" customWidth="1"/>
    <col min="13578" max="13580" width="13.5703125" style="14" customWidth="1"/>
    <col min="13581" max="13823" width="11" style="14"/>
    <col min="13824" max="13824" width="17" style="14" customWidth="1"/>
    <col min="13825" max="13825" width="46.42578125" style="14" customWidth="1"/>
    <col min="13826" max="13832" width="13.5703125" style="14" customWidth="1"/>
    <col min="13833" max="13833" width="15.42578125" style="14" customWidth="1"/>
    <col min="13834" max="13836" width="13.5703125" style="14" customWidth="1"/>
    <col min="13837" max="14079" width="11" style="14"/>
    <col min="14080" max="14080" width="17" style="14" customWidth="1"/>
    <col min="14081" max="14081" width="46.42578125" style="14" customWidth="1"/>
    <col min="14082" max="14088" width="13.5703125" style="14" customWidth="1"/>
    <col min="14089" max="14089" width="15.42578125" style="14" customWidth="1"/>
    <col min="14090" max="14092" width="13.5703125" style="14" customWidth="1"/>
    <col min="14093" max="14335" width="11" style="14"/>
    <col min="14336" max="14336" width="17" style="14" customWidth="1"/>
    <col min="14337" max="14337" width="46.42578125" style="14" customWidth="1"/>
    <col min="14338" max="14344" width="13.5703125" style="14" customWidth="1"/>
    <col min="14345" max="14345" width="15.42578125" style="14" customWidth="1"/>
    <col min="14346" max="14348" width="13.5703125" style="14" customWidth="1"/>
    <col min="14349" max="14591" width="11" style="14"/>
    <col min="14592" max="14592" width="17" style="14" customWidth="1"/>
    <col min="14593" max="14593" width="46.42578125" style="14" customWidth="1"/>
    <col min="14594" max="14600" width="13.5703125" style="14" customWidth="1"/>
    <col min="14601" max="14601" width="15.42578125" style="14" customWidth="1"/>
    <col min="14602" max="14604" width="13.5703125" style="14" customWidth="1"/>
    <col min="14605" max="14847" width="11" style="14"/>
    <col min="14848" max="14848" width="17" style="14" customWidth="1"/>
    <col min="14849" max="14849" width="46.42578125" style="14" customWidth="1"/>
    <col min="14850" max="14856" width="13.5703125" style="14" customWidth="1"/>
    <col min="14857" max="14857" width="15.42578125" style="14" customWidth="1"/>
    <col min="14858" max="14860" width="13.5703125" style="14" customWidth="1"/>
    <col min="14861" max="15103" width="11" style="14"/>
    <col min="15104" max="15104" width="17" style="14" customWidth="1"/>
    <col min="15105" max="15105" width="46.42578125" style="14" customWidth="1"/>
    <col min="15106" max="15112" width="13.5703125" style="14" customWidth="1"/>
    <col min="15113" max="15113" width="15.42578125" style="14" customWidth="1"/>
    <col min="15114" max="15116" width="13.5703125" style="14" customWidth="1"/>
    <col min="15117" max="15359" width="11" style="14"/>
    <col min="15360" max="15360" width="17" style="14" customWidth="1"/>
    <col min="15361" max="15361" width="46.42578125" style="14" customWidth="1"/>
    <col min="15362" max="15368" width="13.5703125" style="14" customWidth="1"/>
    <col min="15369" max="15369" width="15.42578125" style="14" customWidth="1"/>
    <col min="15370" max="15372" width="13.5703125" style="14" customWidth="1"/>
    <col min="15373" max="15615" width="11" style="14"/>
    <col min="15616" max="15616" width="17" style="14" customWidth="1"/>
    <col min="15617" max="15617" width="46.42578125" style="14" customWidth="1"/>
    <col min="15618" max="15624" width="13.5703125" style="14" customWidth="1"/>
    <col min="15625" max="15625" width="15.42578125" style="14" customWidth="1"/>
    <col min="15626" max="15628" width="13.5703125" style="14" customWidth="1"/>
    <col min="15629" max="15871" width="11" style="14"/>
    <col min="15872" max="15872" width="17" style="14" customWidth="1"/>
    <col min="15873" max="15873" width="46.42578125" style="14" customWidth="1"/>
    <col min="15874" max="15880" width="13.5703125" style="14" customWidth="1"/>
    <col min="15881" max="15881" width="15.42578125" style="14" customWidth="1"/>
    <col min="15882" max="15884" width="13.5703125" style="14" customWidth="1"/>
    <col min="15885" max="16127" width="11" style="14"/>
    <col min="16128" max="16128" width="17" style="14" customWidth="1"/>
    <col min="16129" max="16129" width="46.42578125" style="14" customWidth="1"/>
    <col min="16130" max="16136" width="13.5703125" style="14" customWidth="1"/>
    <col min="16137" max="16137" width="15.42578125" style="14" customWidth="1"/>
    <col min="16138" max="16140" width="13.5703125" style="14" customWidth="1"/>
    <col min="16141" max="16384" width="11" style="14"/>
  </cols>
  <sheetData>
    <row r="1" spans="1:24">
      <c r="A1" s="553" t="s">
        <v>35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</row>
    <row r="2" spans="1:24">
      <c r="A2" s="554" t="s">
        <v>36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</row>
    <row r="3" spans="1:24" s="60" customFormat="1" ht="19.5" customHeight="1">
      <c r="A3" s="553" t="s">
        <v>37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</row>
    <row r="4" spans="1:24" s="267" customFormat="1" ht="42.75" customHeight="1">
      <c r="A4" s="585" t="s">
        <v>309</v>
      </c>
      <c r="B4" s="585"/>
      <c r="C4" s="585"/>
      <c r="D4" s="585"/>
      <c r="E4" s="585"/>
      <c r="F4" s="585"/>
      <c r="G4" s="585"/>
      <c r="H4" s="585"/>
      <c r="I4" s="585"/>
      <c r="J4" s="585"/>
      <c r="K4" s="585"/>
      <c r="L4" s="585"/>
      <c r="M4" s="585"/>
    </row>
    <row r="5" spans="1:24" s="267" customFormat="1" ht="37.5" customHeight="1">
      <c r="A5" s="555" t="s">
        <v>106</v>
      </c>
      <c r="B5" s="83" t="s">
        <v>107</v>
      </c>
      <c r="C5" s="146" t="s">
        <v>158</v>
      </c>
      <c r="D5" s="146"/>
      <c r="E5" s="146"/>
      <c r="F5" s="146"/>
      <c r="G5" s="146"/>
      <c r="H5" s="146"/>
      <c r="I5" s="146"/>
      <c r="J5" s="146"/>
      <c r="K5" s="146"/>
      <c r="L5" s="147"/>
      <c r="M5" s="147"/>
    </row>
    <row r="6" spans="1:24" s="267" customFormat="1" ht="37.5" customHeight="1">
      <c r="A6" s="556"/>
      <c r="B6" s="265"/>
      <c r="C6" s="137" t="s">
        <v>159</v>
      </c>
      <c r="D6" s="137" t="s">
        <v>40</v>
      </c>
      <c r="E6" s="137" t="s">
        <v>41</v>
      </c>
      <c r="F6" s="137" t="s">
        <v>42</v>
      </c>
      <c r="G6" s="137" t="s">
        <v>43</v>
      </c>
      <c r="H6" s="137" t="s">
        <v>44</v>
      </c>
      <c r="I6" s="137" t="s">
        <v>45</v>
      </c>
      <c r="J6" s="137" t="s">
        <v>46</v>
      </c>
      <c r="K6" s="137" t="s">
        <v>47</v>
      </c>
      <c r="L6" s="137" t="s">
        <v>48</v>
      </c>
      <c r="M6" s="266" t="s">
        <v>49</v>
      </c>
    </row>
    <row r="7" spans="1:24" ht="32.25" customHeight="1">
      <c r="A7" s="85" t="s">
        <v>0</v>
      </c>
      <c r="B7" s="86" t="s">
        <v>111</v>
      </c>
      <c r="C7" s="63">
        <v>100.00000000000001</v>
      </c>
      <c r="D7" s="87">
        <v>16.087774680444898</v>
      </c>
      <c r="E7" s="87">
        <v>11.960019040762351</v>
      </c>
      <c r="F7" s="87">
        <v>1.1085925707617714</v>
      </c>
      <c r="G7" s="87">
        <v>20.35950046061685</v>
      </c>
      <c r="H7" s="87">
        <v>4.3575996224199898</v>
      </c>
      <c r="I7" s="87">
        <v>4.5724209272675216</v>
      </c>
      <c r="J7" s="87">
        <v>8.9157283077679654</v>
      </c>
      <c r="K7" s="87">
        <v>8.7760479906737974</v>
      </c>
      <c r="L7" s="87">
        <v>12.909598607073647</v>
      </c>
      <c r="M7" s="88">
        <v>10.952717792211217</v>
      </c>
      <c r="N7" s="300"/>
      <c r="O7" s="300"/>
      <c r="P7" s="300"/>
      <c r="Q7" s="300"/>
      <c r="R7" s="300"/>
      <c r="S7" s="300"/>
      <c r="T7" s="300"/>
      <c r="U7" s="300"/>
      <c r="V7" s="300"/>
      <c r="W7" s="300"/>
      <c r="X7" s="300"/>
    </row>
    <row r="8" spans="1:24" ht="32.25" customHeight="1">
      <c r="A8" s="85" t="s">
        <v>2</v>
      </c>
      <c r="B8" s="86" t="s">
        <v>3</v>
      </c>
      <c r="C8" s="63">
        <v>99.999999999999986</v>
      </c>
      <c r="D8" s="87">
        <v>0.10763136523714756</v>
      </c>
      <c r="E8" s="87">
        <v>16.513978782985404</v>
      </c>
      <c r="F8" s="87">
        <v>0.33282270232445915</v>
      </c>
      <c r="G8" s="87">
        <v>4.5108295522729591</v>
      </c>
      <c r="H8" s="87">
        <v>0.8272955221567907</v>
      </c>
      <c r="I8" s="87">
        <v>28.572532758896944</v>
      </c>
      <c r="J8" s="87">
        <v>1.1749221826433813</v>
      </c>
      <c r="K8" s="87">
        <v>8.9986937557071638</v>
      </c>
      <c r="L8" s="87">
        <v>35.935800409124901</v>
      </c>
      <c r="M8" s="88">
        <v>3.0254929686508385</v>
      </c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</row>
    <row r="9" spans="1:24" ht="32.25" customHeight="1">
      <c r="A9" s="85" t="s">
        <v>4</v>
      </c>
      <c r="B9" s="86" t="s">
        <v>112</v>
      </c>
      <c r="C9" s="63">
        <v>100.00000000000001</v>
      </c>
      <c r="D9" s="87">
        <v>0.26923954954250917</v>
      </c>
      <c r="E9" s="87">
        <v>2.777578920673327</v>
      </c>
      <c r="F9" s="87">
        <v>43.891768960438341</v>
      </c>
      <c r="G9" s="87">
        <v>3.1649541697269115</v>
      </c>
      <c r="H9" s="87">
        <v>6.4494891584215369E-2</v>
      </c>
      <c r="I9" s="87">
        <v>0.44922596742450333</v>
      </c>
      <c r="J9" s="87">
        <v>1.0677932277444242</v>
      </c>
      <c r="K9" s="87">
        <v>39.320798906765972</v>
      </c>
      <c r="L9" s="87">
        <v>7.8451369299554221</v>
      </c>
      <c r="M9" s="88">
        <v>1.1490084761443873</v>
      </c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</row>
    <row r="10" spans="1:24" ht="32.25" customHeight="1">
      <c r="A10" s="85" t="s">
        <v>6</v>
      </c>
      <c r="B10" s="86" t="s">
        <v>7</v>
      </c>
      <c r="C10" s="63">
        <v>100</v>
      </c>
      <c r="D10" s="87">
        <v>1.8278129826859925E-2</v>
      </c>
      <c r="E10" s="87">
        <v>8.5981687640390696</v>
      </c>
      <c r="F10" s="87">
        <v>1.5999631493688609</v>
      </c>
      <c r="G10" s="87">
        <v>6.6192088192366523</v>
      </c>
      <c r="H10" s="87">
        <v>0</v>
      </c>
      <c r="I10" s="87">
        <v>1.1972659789376239</v>
      </c>
      <c r="J10" s="87">
        <v>0.32660775491513938</v>
      </c>
      <c r="K10" s="87">
        <v>66.387975013381833</v>
      </c>
      <c r="L10" s="87">
        <v>10.095158190842502</v>
      </c>
      <c r="M10" s="88">
        <v>5.157374199451465</v>
      </c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</row>
    <row r="11" spans="1:24" ht="32.25" customHeight="1">
      <c r="A11" s="85" t="s">
        <v>8</v>
      </c>
      <c r="B11" s="86" t="s">
        <v>9</v>
      </c>
      <c r="C11" s="63">
        <v>100</v>
      </c>
      <c r="D11" s="87">
        <v>3.3216124235427351</v>
      </c>
      <c r="E11" s="87">
        <v>6.4941164211150593</v>
      </c>
      <c r="F11" s="87">
        <v>23.47292224426868</v>
      </c>
      <c r="G11" s="87">
        <v>25.363637657257371</v>
      </c>
      <c r="H11" s="87">
        <v>9.8897920558126545E-2</v>
      </c>
      <c r="I11" s="87">
        <v>0.93003517676553038</v>
      </c>
      <c r="J11" s="87">
        <v>0.6750698602802081</v>
      </c>
      <c r="K11" s="87">
        <v>28.509416007407346</v>
      </c>
      <c r="L11" s="87">
        <v>9.8976008169537053</v>
      </c>
      <c r="M11" s="88">
        <v>1.236691471851235</v>
      </c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</row>
    <row r="12" spans="1:24" ht="32.25" customHeight="1">
      <c r="A12" s="85" t="s">
        <v>10</v>
      </c>
      <c r="B12" s="86" t="s">
        <v>113</v>
      </c>
      <c r="C12" s="63">
        <v>100</v>
      </c>
      <c r="D12" s="87">
        <v>0.37788467268325454</v>
      </c>
      <c r="E12" s="87">
        <v>1.4146875832698476</v>
      </c>
      <c r="F12" s="87">
        <v>42.614540660988105</v>
      </c>
      <c r="G12" s="87">
        <v>2.7769275122869477</v>
      </c>
      <c r="H12" s="87">
        <v>3.9063976659175589E-2</v>
      </c>
      <c r="I12" s="87">
        <v>0.28976037294273155</v>
      </c>
      <c r="J12" s="87">
        <v>0.51062260917391034</v>
      </c>
      <c r="K12" s="87">
        <v>45.371944125388183</v>
      </c>
      <c r="L12" s="87">
        <v>5.9013057311508437</v>
      </c>
      <c r="M12" s="88">
        <v>0.70326275545700301</v>
      </c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</row>
    <row r="13" spans="1:24" ht="32.25" customHeight="1">
      <c r="A13" s="85" t="s">
        <v>12</v>
      </c>
      <c r="B13" s="89" t="s">
        <v>114</v>
      </c>
      <c r="C13" s="63">
        <v>100</v>
      </c>
      <c r="D13" s="87">
        <v>6.9832656612232716E-2</v>
      </c>
      <c r="E13" s="87">
        <v>0.35988659276795054</v>
      </c>
      <c r="F13" s="87">
        <v>18.712940525745882</v>
      </c>
      <c r="G13" s="87">
        <v>2.4609646509649061</v>
      </c>
      <c r="H13" s="87">
        <v>1.0617127728250318E-2</v>
      </c>
      <c r="I13" s="87">
        <v>0.20926666377537489</v>
      </c>
      <c r="J13" s="87">
        <v>0.17074845113867282</v>
      </c>
      <c r="K13" s="87">
        <v>75.835778637323955</v>
      </c>
      <c r="L13" s="87">
        <v>1.2562521229807937</v>
      </c>
      <c r="M13" s="88">
        <v>0.91371257096197889</v>
      </c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</row>
    <row r="14" spans="1:24" ht="32.25" customHeight="1">
      <c r="A14" s="85" t="s">
        <v>14</v>
      </c>
      <c r="B14" s="86" t="s">
        <v>115</v>
      </c>
      <c r="C14" s="63">
        <v>100</v>
      </c>
      <c r="D14" s="87">
        <v>0.95230659020302155</v>
      </c>
      <c r="E14" s="87">
        <v>8.4892773555269354</v>
      </c>
      <c r="F14" s="87">
        <v>2.1829349470325785</v>
      </c>
      <c r="G14" s="87">
        <v>3.7035995370148891</v>
      </c>
      <c r="H14" s="87">
        <v>1.8100493891221824E-2</v>
      </c>
      <c r="I14" s="87">
        <v>1.0749834985836595</v>
      </c>
      <c r="J14" s="87">
        <v>0.47882670377168951</v>
      </c>
      <c r="K14" s="87">
        <v>77.991979251494456</v>
      </c>
      <c r="L14" s="87">
        <v>2.6093003126675671</v>
      </c>
      <c r="M14" s="88">
        <v>2.4986913098139829</v>
      </c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</row>
    <row r="15" spans="1:24" ht="32.25" customHeight="1">
      <c r="A15" s="85" t="s">
        <v>16</v>
      </c>
      <c r="B15" s="86" t="s">
        <v>17</v>
      </c>
      <c r="C15" s="63">
        <v>100</v>
      </c>
      <c r="D15" s="87">
        <v>1.0155054064685198</v>
      </c>
      <c r="E15" s="87">
        <v>1.780393987213738</v>
      </c>
      <c r="F15" s="87">
        <v>22.309712622711501</v>
      </c>
      <c r="G15" s="87">
        <v>5.5230457761625971</v>
      </c>
      <c r="H15" s="87">
        <v>0.14839410319336008</v>
      </c>
      <c r="I15" s="87">
        <v>1.7035574236378734</v>
      </c>
      <c r="J15" s="87">
        <v>1.0871046012227059</v>
      </c>
      <c r="K15" s="87">
        <v>51.07633706796382</v>
      </c>
      <c r="L15" s="87">
        <v>13.577880943875339</v>
      </c>
      <c r="M15" s="88">
        <v>1.7780680675505338</v>
      </c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</row>
    <row r="16" spans="1:24" ht="32.25" customHeight="1">
      <c r="A16" s="85" t="s">
        <v>18</v>
      </c>
      <c r="B16" s="86" t="s">
        <v>116</v>
      </c>
      <c r="C16" s="63">
        <v>100</v>
      </c>
      <c r="D16" s="87">
        <v>0.224524990929035</v>
      </c>
      <c r="E16" s="87">
        <v>0.8035812119069039</v>
      </c>
      <c r="F16" s="87">
        <v>4.3023996488405087</v>
      </c>
      <c r="G16" s="87">
        <v>3.2346202282847671</v>
      </c>
      <c r="H16" s="87">
        <v>4.3844042559263843E-2</v>
      </c>
      <c r="I16" s="87">
        <v>0.77464140061549902</v>
      </c>
      <c r="J16" s="87">
        <v>0.56268535134184305</v>
      </c>
      <c r="K16" s="87">
        <v>87.994422942147352</v>
      </c>
      <c r="L16" s="87">
        <v>1.0062527608715151</v>
      </c>
      <c r="M16" s="88">
        <v>1.0530274225033034</v>
      </c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</row>
    <row r="17" spans="1:24" ht="32.25" customHeight="1">
      <c r="A17" s="85" t="s">
        <v>20</v>
      </c>
      <c r="B17" s="91" t="s">
        <v>117</v>
      </c>
      <c r="C17" s="63">
        <v>99.999999999999986</v>
      </c>
      <c r="D17" s="87">
        <v>0.29157872636007859</v>
      </c>
      <c r="E17" s="87">
        <v>1.0566219610391141</v>
      </c>
      <c r="F17" s="87">
        <v>2.3447399547130354</v>
      </c>
      <c r="G17" s="87">
        <v>3.5825557662222631</v>
      </c>
      <c r="H17" s="87">
        <v>3.0080160127739675E-2</v>
      </c>
      <c r="I17" s="87">
        <v>1.8044897135915168</v>
      </c>
      <c r="J17" s="87">
        <v>0.23488344753917778</v>
      </c>
      <c r="K17" s="87">
        <v>83.092587285866742</v>
      </c>
      <c r="L17" s="87">
        <v>6.3393544035272891</v>
      </c>
      <c r="M17" s="88">
        <v>1.2231085810130282</v>
      </c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</row>
    <row r="18" spans="1:24" ht="32.25" customHeight="1">
      <c r="A18" s="85" t="s">
        <v>22</v>
      </c>
      <c r="B18" s="92" t="s">
        <v>118</v>
      </c>
      <c r="C18" s="63">
        <v>100.00000000000001</v>
      </c>
      <c r="D18" s="87">
        <v>0.2103356596543933</v>
      </c>
      <c r="E18" s="87">
        <v>0.5990261799119817</v>
      </c>
      <c r="F18" s="87">
        <v>2.6378286418868431</v>
      </c>
      <c r="G18" s="87">
        <v>2.9554947814881052</v>
      </c>
      <c r="H18" s="87">
        <v>4.8176833053717602E-2</v>
      </c>
      <c r="I18" s="87">
        <v>0.78396630594814753</v>
      </c>
      <c r="J18" s="87">
        <v>0.20183381061208194</v>
      </c>
      <c r="K18" s="87">
        <v>89.171320032024354</v>
      </c>
      <c r="L18" s="87">
        <v>2.5221825540530629</v>
      </c>
      <c r="M18" s="88">
        <v>0.86983520136731718</v>
      </c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</row>
    <row r="19" spans="1:24" ht="32.25" customHeight="1">
      <c r="A19" s="85" t="s">
        <v>24</v>
      </c>
      <c r="B19" s="86" t="s">
        <v>119</v>
      </c>
      <c r="C19" s="63">
        <v>100</v>
      </c>
      <c r="D19" s="87">
        <v>2.7341127240870733E-2</v>
      </c>
      <c r="E19" s="87">
        <v>6.3684339626474296E-2</v>
      </c>
      <c r="F19" s="87">
        <v>1.2462425372437951</v>
      </c>
      <c r="G19" s="87">
        <v>3.889400036795934</v>
      </c>
      <c r="H19" s="87">
        <v>2.0068664219731917E-2</v>
      </c>
      <c r="I19" s="87">
        <v>1.0072352975740972</v>
      </c>
      <c r="J19" s="87">
        <v>1.6335981323540177E-2</v>
      </c>
      <c r="K19" s="87">
        <v>92.089280992409755</v>
      </c>
      <c r="L19" s="87">
        <v>1.3911180935006615</v>
      </c>
      <c r="M19" s="88">
        <v>0.24929293006514108</v>
      </c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</row>
    <row r="20" spans="1:24" ht="32.25" customHeight="1">
      <c r="A20" s="85" t="s">
        <v>26</v>
      </c>
      <c r="B20" s="93" t="s">
        <v>120</v>
      </c>
      <c r="C20" s="63">
        <v>100.00000000000001</v>
      </c>
      <c r="D20" s="87">
        <v>0.30437065404878644</v>
      </c>
      <c r="E20" s="87">
        <v>0.11934601293795159</v>
      </c>
      <c r="F20" s="87">
        <v>1.048595945865946</v>
      </c>
      <c r="G20" s="87">
        <v>2.1629259490686619</v>
      </c>
      <c r="H20" s="87">
        <v>3.3111348898730852E-2</v>
      </c>
      <c r="I20" s="87">
        <v>0.16561335268793689</v>
      </c>
      <c r="J20" s="87">
        <v>0.23657538605761586</v>
      </c>
      <c r="K20" s="87">
        <v>90.714582640873857</v>
      </c>
      <c r="L20" s="87">
        <v>5.0841735303896591</v>
      </c>
      <c r="M20" s="88">
        <v>0.13070517917085892</v>
      </c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</row>
    <row r="21" spans="1:24" ht="32.25" customHeight="1">
      <c r="A21" s="95" t="s">
        <v>32</v>
      </c>
      <c r="B21" s="96" t="s">
        <v>121</v>
      </c>
      <c r="C21" s="97">
        <v>99.999999999999986</v>
      </c>
      <c r="D21" s="97">
        <v>3.0216313849045608</v>
      </c>
      <c r="E21" s="97">
        <v>6.3940971097245489</v>
      </c>
      <c r="F21" s="97">
        <v>4.8294201759734658</v>
      </c>
      <c r="G21" s="97">
        <v>9.8469552456946321</v>
      </c>
      <c r="H21" s="97">
        <v>0.43650957540282886</v>
      </c>
      <c r="I21" s="97">
        <v>2.396844900385712</v>
      </c>
      <c r="J21" s="97">
        <v>2.405996792352429</v>
      </c>
      <c r="K21" s="97">
        <v>42.623744172430015</v>
      </c>
      <c r="L21" s="97">
        <v>22.870881064732398</v>
      </c>
      <c r="M21" s="98">
        <v>5.1739195783993983</v>
      </c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</row>
    <row r="22" spans="1:24" ht="32.25" customHeight="1">
      <c r="A22" s="95"/>
      <c r="B22" s="96" t="s">
        <v>201</v>
      </c>
      <c r="C22" s="97">
        <v>100</v>
      </c>
      <c r="D22" s="97">
        <v>3.4081508285024738</v>
      </c>
      <c r="E22" s="97">
        <v>4.5932872786394796</v>
      </c>
      <c r="F22" s="97">
        <v>6.0367385715522506</v>
      </c>
      <c r="G22" s="97">
        <v>11.456797399103435</v>
      </c>
      <c r="H22" s="97">
        <v>1.3520497186765572</v>
      </c>
      <c r="I22" s="97">
        <v>3.2321743519723909</v>
      </c>
      <c r="J22" s="97">
        <v>3.114885531702464</v>
      </c>
      <c r="K22" s="97">
        <v>58.664177273090971</v>
      </c>
      <c r="L22" s="97">
        <v>2.2939606609582235</v>
      </c>
      <c r="M22" s="98">
        <v>5.8477783858017665</v>
      </c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</row>
    <row r="23" spans="1:24" s="269" customFormat="1" ht="32.25" customHeight="1">
      <c r="A23" s="139"/>
      <c r="B23" s="102" t="s">
        <v>123</v>
      </c>
      <c r="C23" s="140">
        <v>100.00000000000001</v>
      </c>
      <c r="D23" s="140">
        <v>1.1644278539115012</v>
      </c>
      <c r="E23" s="140">
        <v>2.2886681251517302</v>
      </c>
      <c r="F23" s="140">
        <v>17.783227998068728</v>
      </c>
      <c r="G23" s="140">
        <v>5.4902531799377678</v>
      </c>
      <c r="H23" s="140">
        <v>0.24500519148962963</v>
      </c>
      <c r="I23" s="140">
        <v>1.2174799868854178</v>
      </c>
      <c r="J23" s="140">
        <v>0.88835935412434486</v>
      </c>
      <c r="K23" s="140">
        <v>62.982440153986239</v>
      </c>
      <c r="L23" s="140">
        <v>6.0274487958666167</v>
      </c>
      <c r="M23" s="74">
        <v>1.9126893605780368</v>
      </c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</row>
    <row r="24" spans="1:24" ht="32.25" customHeight="1">
      <c r="A24" s="95" t="s">
        <v>63</v>
      </c>
      <c r="B24" s="142" t="s">
        <v>124</v>
      </c>
      <c r="C24" s="97">
        <v>100</v>
      </c>
      <c r="D24" s="69">
        <v>5.0198413882687687</v>
      </c>
      <c r="E24" s="69">
        <v>6.5204623264046511</v>
      </c>
      <c r="F24" s="69">
        <v>15.079968878564806</v>
      </c>
      <c r="G24" s="69">
        <v>8.9093585963800042</v>
      </c>
      <c r="H24" s="69">
        <v>0.87602126186749463</v>
      </c>
      <c r="I24" s="69">
        <v>3.8814814927432497</v>
      </c>
      <c r="J24" s="69">
        <v>3.27359798075411</v>
      </c>
      <c r="K24" s="69">
        <v>40.767980628764469</v>
      </c>
      <c r="L24" s="69">
        <v>9.1062090977612549</v>
      </c>
      <c r="M24" s="145">
        <v>6.5650783484911921</v>
      </c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</row>
    <row r="25" spans="1:24" ht="32.25" customHeight="1">
      <c r="A25" s="270"/>
      <c r="B25" s="143" t="s">
        <v>125</v>
      </c>
      <c r="C25" s="112">
        <v>100</v>
      </c>
      <c r="D25" s="140">
        <v>1.3527197509906199</v>
      </c>
      <c r="E25" s="140">
        <v>2.483481257701742</v>
      </c>
      <c r="F25" s="140">
        <v>17.712421851043171</v>
      </c>
      <c r="G25" s="140">
        <v>5.6490296183559021</v>
      </c>
      <c r="H25" s="140">
        <v>0.27035004831522491</v>
      </c>
      <c r="I25" s="140">
        <v>1.3409739705486829</v>
      </c>
      <c r="J25" s="140">
        <v>1.0001221660915269</v>
      </c>
      <c r="K25" s="140">
        <v>62.391265601768772</v>
      </c>
      <c r="L25" s="140">
        <v>6.203601448270974</v>
      </c>
      <c r="M25" s="74">
        <v>2.1276559364074843</v>
      </c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</row>
    <row r="26" spans="1:24" ht="13.5" customHeight="1">
      <c r="A26" s="271"/>
      <c r="B26" s="275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179"/>
      <c r="O26" s="179"/>
      <c r="P26" s="179"/>
      <c r="Q26" s="179"/>
      <c r="R26" s="179"/>
      <c r="S26" s="179"/>
      <c r="T26" s="179"/>
      <c r="U26" s="179"/>
      <c r="V26" s="179"/>
      <c r="W26" s="179"/>
    </row>
    <row r="27" spans="1:24" ht="13.5" customHeight="1">
      <c r="A27" s="583" t="s">
        <v>53</v>
      </c>
      <c r="B27" s="583"/>
      <c r="C27" s="583"/>
      <c r="D27" s="583"/>
      <c r="E27" s="584"/>
      <c r="F27" s="584"/>
      <c r="G27" s="179"/>
      <c r="H27" s="179"/>
      <c r="I27" s="179"/>
      <c r="J27" s="179"/>
      <c r="K27" s="179"/>
      <c r="L27" s="179"/>
      <c r="M27" s="13"/>
    </row>
    <row r="28" spans="1:24" s="51" customFormat="1" ht="13.5" customHeight="1">
      <c r="A28" s="286" t="s">
        <v>160</v>
      </c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60"/>
    </row>
    <row r="29" spans="1:24" s="51" customFormat="1" ht="13.5" customHeight="1">
      <c r="A29" s="286" t="s">
        <v>161</v>
      </c>
      <c r="B29" s="282"/>
      <c r="C29" s="282"/>
      <c r="D29" s="282"/>
      <c r="E29" s="282"/>
      <c r="F29" s="282"/>
      <c r="G29" s="284"/>
      <c r="H29" s="284"/>
      <c r="I29" s="284"/>
      <c r="J29" s="284"/>
      <c r="K29" s="14"/>
      <c r="L29" s="14"/>
      <c r="M29" s="60"/>
    </row>
    <row r="30" spans="1:24" s="51" customFormat="1" ht="13.5" customHeight="1">
      <c r="A30" s="286" t="s">
        <v>162</v>
      </c>
      <c r="B30" s="282"/>
      <c r="C30" s="282"/>
      <c r="D30" s="282"/>
      <c r="E30" s="282"/>
      <c r="F30" s="282"/>
      <c r="G30" s="284"/>
      <c r="H30" s="284"/>
      <c r="I30" s="284"/>
      <c r="J30" s="284"/>
      <c r="K30" s="14"/>
      <c r="L30" s="14"/>
      <c r="M30" s="60"/>
    </row>
    <row r="31" spans="1:24" s="51" customFormat="1" ht="13.5" customHeight="1">
      <c r="A31" s="286" t="s">
        <v>163</v>
      </c>
      <c r="B31" s="286"/>
      <c r="C31" s="286"/>
      <c r="D31" s="286"/>
      <c r="E31" s="286"/>
      <c r="F31" s="286"/>
      <c r="G31" s="284"/>
      <c r="H31" s="284"/>
      <c r="I31" s="284"/>
      <c r="J31" s="284"/>
      <c r="K31" s="14"/>
      <c r="L31" s="14"/>
      <c r="M31" s="60"/>
    </row>
    <row r="32" spans="1:24" s="51" customFormat="1" ht="13.5" customHeight="1">
      <c r="A32" s="587" t="s">
        <v>164</v>
      </c>
      <c r="B32" s="587"/>
      <c r="C32" s="587"/>
      <c r="D32" s="587"/>
      <c r="E32" s="588"/>
      <c r="F32" s="588"/>
      <c r="G32" s="284"/>
      <c r="H32" s="284"/>
      <c r="I32" s="284"/>
      <c r="J32" s="284"/>
      <c r="K32" s="14"/>
      <c r="L32" s="14"/>
      <c r="M32" s="60"/>
    </row>
    <row r="33" spans="1:13" s="51" customFormat="1" ht="13.5" customHeight="1">
      <c r="A33" s="271" t="s">
        <v>306</v>
      </c>
      <c r="B33" s="285"/>
      <c r="C33" s="285"/>
      <c r="D33" s="285"/>
      <c r="E33" s="14"/>
      <c r="F33" s="14"/>
      <c r="G33" s="284"/>
      <c r="H33" s="284"/>
      <c r="I33" s="284"/>
      <c r="J33" s="284"/>
      <c r="K33" s="14"/>
      <c r="L33" s="14"/>
      <c r="M33" s="60"/>
    </row>
    <row r="34" spans="1:13" s="51" customFormat="1" ht="13.5" customHeight="1">
      <c r="A34" s="271" t="s">
        <v>131</v>
      </c>
      <c r="B34" s="285"/>
      <c r="C34" s="285"/>
      <c r="D34" s="285"/>
      <c r="E34" s="14"/>
      <c r="F34" s="14"/>
      <c r="G34" s="284"/>
      <c r="H34" s="284"/>
      <c r="I34" s="284"/>
      <c r="J34" s="284"/>
      <c r="K34" s="14"/>
      <c r="L34" s="14"/>
      <c r="M34" s="60"/>
    </row>
    <row r="35" spans="1:13" s="51" customFormat="1" ht="13.5" customHeight="1">
      <c r="A35" s="587" t="s">
        <v>132</v>
      </c>
      <c r="B35" s="587"/>
      <c r="C35" s="587"/>
      <c r="D35" s="587"/>
      <c r="E35" s="587"/>
      <c r="F35" s="587"/>
      <c r="G35" s="284"/>
      <c r="H35" s="284"/>
      <c r="I35" s="284"/>
      <c r="J35" s="284"/>
      <c r="K35" s="14"/>
      <c r="L35" s="14"/>
      <c r="M35" s="60"/>
    </row>
    <row r="36" spans="1:13" ht="13.5" customHeight="1">
      <c r="A36" s="586" t="s">
        <v>133</v>
      </c>
      <c r="B36" s="586"/>
      <c r="C36" s="586"/>
      <c r="D36" s="586"/>
      <c r="E36" s="586"/>
      <c r="F36" s="586"/>
    </row>
    <row r="37" spans="1:13" ht="13.5" customHeight="1">
      <c r="A37" s="540" t="s">
        <v>134</v>
      </c>
    </row>
    <row r="38" spans="1:13" ht="13.5" customHeight="1">
      <c r="A38" s="540"/>
    </row>
    <row r="39" spans="1:13" ht="13.5" customHeight="1">
      <c r="A39" s="23"/>
    </row>
    <row r="40" spans="1:13" ht="13.5" customHeight="1"/>
  </sheetData>
  <mergeCells count="9">
    <mergeCell ref="A32:F32"/>
    <mergeCell ref="A35:F35"/>
    <mergeCell ref="A36:F36"/>
    <mergeCell ref="A1:M1"/>
    <mergeCell ref="A2:M2"/>
    <mergeCell ref="A3:M3"/>
    <mergeCell ref="A4:M4"/>
    <mergeCell ref="A5:A6"/>
    <mergeCell ref="A27:F27"/>
  </mergeCells>
  <printOptions horizontalCentered="1"/>
  <pageMargins left="0.39370078740157483" right="0.39370078740157483" top="0.98425196850393704" bottom="0.98425196850393704" header="0.31496062992125984" footer="0.31496062992125984"/>
  <pageSetup scale="52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>
    <tabColor theme="6" tint="0.79998168889431442"/>
  </sheetPr>
  <dimension ref="A1:Z41"/>
  <sheetViews>
    <sheetView zoomScale="80" zoomScaleNormal="80" zoomScaleSheetLayoutView="62" workbookViewId="0">
      <selection sqref="A1:M1"/>
    </sheetView>
  </sheetViews>
  <sheetFormatPr baseColWidth="10" defaultColWidth="11" defaultRowHeight="12.75"/>
  <cols>
    <col min="1" max="1" width="17" style="2" customWidth="1"/>
    <col min="2" max="2" width="48.28515625" style="2" customWidth="1"/>
    <col min="3" max="13" width="13.5703125" style="2" customWidth="1"/>
    <col min="14" max="26" width="11" style="373"/>
    <col min="27" max="256" width="11" style="2"/>
    <col min="257" max="257" width="17" style="2" customWidth="1"/>
    <col min="258" max="258" width="48.28515625" style="2" customWidth="1"/>
    <col min="259" max="265" width="13.5703125" style="2" customWidth="1"/>
    <col min="266" max="266" width="15.42578125" style="2" customWidth="1"/>
    <col min="267" max="269" width="13.5703125" style="2" customWidth="1"/>
    <col min="270" max="512" width="11" style="2"/>
    <col min="513" max="513" width="17" style="2" customWidth="1"/>
    <col min="514" max="514" width="48.28515625" style="2" customWidth="1"/>
    <col min="515" max="521" width="13.5703125" style="2" customWidth="1"/>
    <col min="522" max="522" width="15.42578125" style="2" customWidth="1"/>
    <col min="523" max="525" width="13.5703125" style="2" customWidth="1"/>
    <col min="526" max="768" width="11" style="2"/>
    <col min="769" max="769" width="17" style="2" customWidth="1"/>
    <col min="770" max="770" width="48.28515625" style="2" customWidth="1"/>
    <col min="771" max="777" width="13.5703125" style="2" customWidth="1"/>
    <col min="778" max="778" width="15.42578125" style="2" customWidth="1"/>
    <col min="779" max="781" width="13.5703125" style="2" customWidth="1"/>
    <col min="782" max="1024" width="11" style="2"/>
    <col min="1025" max="1025" width="17" style="2" customWidth="1"/>
    <col min="1026" max="1026" width="48.28515625" style="2" customWidth="1"/>
    <col min="1027" max="1033" width="13.5703125" style="2" customWidth="1"/>
    <col min="1034" max="1034" width="15.42578125" style="2" customWidth="1"/>
    <col min="1035" max="1037" width="13.5703125" style="2" customWidth="1"/>
    <col min="1038" max="1280" width="11" style="2"/>
    <col min="1281" max="1281" width="17" style="2" customWidth="1"/>
    <col min="1282" max="1282" width="48.28515625" style="2" customWidth="1"/>
    <col min="1283" max="1289" width="13.5703125" style="2" customWidth="1"/>
    <col min="1290" max="1290" width="15.42578125" style="2" customWidth="1"/>
    <col min="1291" max="1293" width="13.5703125" style="2" customWidth="1"/>
    <col min="1294" max="1536" width="11" style="2"/>
    <col min="1537" max="1537" width="17" style="2" customWidth="1"/>
    <col min="1538" max="1538" width="48.28515625" style="2" customWidth="1"/>
    <col min="1539" max="1545" width="13.5703125" style="2" customWidth="1"/>
    <col min="1546" max="1546" width="15.42578125" style="2" customWidth="1"/>
    <col min="1547" max="1549" width="13.5703125" style="2" customWidth="1"/>
    <col min="1550" max="1792" width="11" style="2"/>
    <col min="1793" max="1793" width="17" style="2" customWidth="1"/>
    <col min="1794" max="1794" width="48.28515625" style="2" customWidth="1"/>
    <col min="1795" max="1801" width="13.5703125" style="2" customWidth="1"/>
    <col min="1802" max="1802" width="15.42578125" style="2" customWidth="1"/>
    <col min="1803" max="1805" width="13.5703125" style="2" customWidth="1"/>
    <col min="1806" max="2048" width="11" style="2"/>
    <col min="2049" max="2049" width="17" style="2" customWidth="1"/>
    <col min="2050" max="2050" width="48.28515625" style="2" customWidth="1"/>
    <col min="2051" max="2057" width="13.5703125" style="2" customWidth="1"/>
    <col min="2058" max="2058" width="15.42578125" style="2" customWidth="1"/>
    <col min="2059" max="2061" width="13.5703125" style="2" customWidth="1"/>
    <col min="2062" max="2304" width="11" style="2"/>
    <col min="2305" max="2305" width="17" style="2" customWidth="1"/>
    <col min="2306" max="2306" width="48.28515625" style="2" customWidth="1"/>
    <col min="2307" max="2313" width="13.5703125" style="2" customWidth="1"/>
    <col min="2314" max="2314" width="15.42578125" style="2" customWidth="1"/>
    <col min="2315" max="2317" width="13.5703125" style="2" customWidth="1"/>
    <col min="2318" max="2560" width="11" style="2"/>
    <col min="2561" max="2561" width="17" style="2" customWidth="1"/>
    <col min="2562" max="2562" width="48.28515625" style="2" customWidth="1"/>
    <col min="2563" max="2569" width="13.5703125" style="2" customWidth="1"/>
    <col min="2570" max="2570" width="15.42578125" style="2" customWidth="1"/>
    <col min="2571" max="2573" width="13.5703125" style="2" customWidth="1"/>
    <col min="2574" max="2816" width="11" style="2"/>
    <col min="2817" max="2817" width="17" style="2" customWidth="1"/>
    <col min="2818" max="2818" width="48.28515625" style="2" customWidth="1"/>
    <col min="2819" max="2825" width="13.5703125" style="2" customWidth="1"/>
    <col min="2826" max="2826" width="15.42578125" style="2" customWidth="1"/>
    <col min="2827" max="2829" width="13.5703125" style="2" customWidth="1"/>
    <col min="2830" max="3072" width="11" style="2"/>
    <col min="3073" max="3073" width="17" style="2" customWidth="1"/>
    <col min="3074" max="3074" width="48.28515625" style="2" customWidth="1"/>
    <col min="3075" max="3081" width="13.5703125" style="2" customWidth="1"/>
    <col min="3082" max="3082" width="15.42578125" style="2" customWidth="1"/>
    <col min="3083" max="3085" width="13.5703125" style="2" customWidth="1"/>
    <col min="3086" max="3328" width="11" style="2"/>
    <col min="3329" max="3329" width="17" style="2" customWidth="1"/>
    <col min="3330" max="3330" width="48.28515625" style="2" customWidth="1"/>
    <col min="3331" max="3337" width="13.5703125" style="2" customWidth="1"/>
    <col min="3338" max="3338" width="15.42578125" style="2" customWidth="1"/>
    <col min="3339" max="3341" width="13.5703125" style="2" customWidth="1"/>
    <col min="3342" max="3584" width="11" style="2"/>
    <col min="3585" max="3585" width="17" style="2" customWidth="1"/>
    <col min="3586" max="3586" width="48.28515625" style="2" customWidth="1"/>
    <col min="3587" max="3593" width="13.5703125" style="2" customWidth="1"/>
    <col min="3594" max="3594" width="15.42578125" style="2" customWidth="1"/>
    <col min="3595" max="3597" width="13.5703125" style="2" customWidth="1"/>
    <col min="3598" max="3840" width="11" style="2"/>
    <col min="3841" max="3841" width="17" style="2" customWidth="1"/>
    <col min="3842" max="3842" width="48.28515625" style="2" customWidth="1"/>
    <col min="3843" max="3849" width="13.5703125" style="2" customWidth="1"/>
    <col min="3850" max="3850" width="15.42578125" style="2" customWidth="1"/>
    <col min="3851" max="3853" width="13.5703125" style="2" customWidth="1"/>
    <col min="3854" max="4096" width="11" style="2"/>
    <col min="4097" max="4097" width="17" style="2" customWidth="1"/>
    <col min="4098" max="4098" width="48.28515625" style="2" customWidth="1"/>
    <col min="4099" max="4105" width="13.5703125" style="2" customWidth="1"/>
    <col min="4106" max="4106" width="15.42578125" style="2" customWidth="1"/>
    <col min="4107" max="4109" width="13.5703125" style="2" customWidth="1"/>
    <col min="4110" max="4352" width="11" style="2"/>
    <col min="4353" max="4353" width="17" style="2" customWidth="1"/>
    <col min="4354" max="4354" width="48.28515625" style="2" customWidth="1"/>
    <col min="4355" max="4361" width="13.5703125" style="2" customWidth="1"/>
    <col min="4362" max="4362" width="15.42578125" style="2" customWidth="1"/>
    <col min="4363" max="4365" width="13.5703125" style="2" customWidth="1"/>
    <col min="4366" max="4608" width="11" style="2"/>
    <col min="4609" max="4609" width="17" style="2" customWidth="1"/>
    <col min="4610" max="4610" width="48.28515625" style="2" customWidth="1"/>
    <col min="4611" max="4617" width="13.5703125" style="2" customWidth="1"/>
    <col min="4618" max="4618" width="15.42578125" style="2" customWidth="1"/>
    <col min="4619" max="4621" width="13.5703125" style="2" customWidth="1"/>
    <col min="4622" max="4864" width="11" style="2"/>
    <col min="4865" max="4865" width="17" style="2" customWidth="1"/>
    <col min="4866" max="4866" width="48.28515625" style="2" customWidth="1"/>
    <col min="4867" max="4873" width="13.5703125" style="2" customWidth="1"/>
    <col min="4874" max="4874" width="15.42578125" style="2" customWidth="1"/>
    <col min="4875" max="4877" width="13.5703125" style="2" customWidth="1"/>
    <col min="4878" max="5120" width="11" style="2"/>
    <col min="5121" max="5121" width="17" style="2" customWidth="1"/>
    <col min="5122" max="5122" width="48.28515625" style="2" customWidth="1"/>
    <col min="5123" max="5129" width="13.5703125" style="2" customWidth="1"/>
    <col min="5130" max="5130" width="15.42578125" style="2" customWidth="1"/>
    <col min="5131" max="5133" width="13.5703125" style="2" customWidth="1"/>
    <col min="5134" max="5376" width="11" style="2"/>
    <col min="5377" max="5377" width="17" style="2" customWidth="1"/>
    <col min="5378" max="5378" width="48.28515625" style="2" customWidth="1"/>
    <col min="5379" max="5385" width="13.5703125" style="2" customWidth="1"/>
    <col min="5386" max="5386" width="15.42578125" style="2" customWidth="1"/>
    <col min="5387" max="5389" width="13.5703125" style="2" customWidth="1"/>
    <col min="5390" max="5632" width="11" style="2"/>
    <col min="5633" max="5633" width="17" style="2" customWidth="1"/>
    <col min="5634" max="5634" width="48.28515625" style="2" customWidth="1"/>
    <col min="5635" max="5641" width="13.5703125" style="2" customWidth="1"/>
    <col min="5642" max="5642" width="15.42578125" style="2" customWidth="1"/>
    <col min="5643" max="5645" width="13.5703125" style="2" customWidth="1"/>
    <col min="5646" max="5888" width="11" style="2"/>
    <col min="5889" max="5889" width="17" style="2" customWidth="1"/>
    <col min="5890" max="5890" width="48.28515625" style="2" customWidth="1"/>
    <col min="5891" max="5897" width="13.5703125" style="2" customWidth="1"/>
    <col min="5898" max="5898" width="15.42578125" style="2" customWidth="1"/>
    <col min="5899" max="5901" width="13.5703125" style="2" customWidth="1"/>
    <col min="5902" max="6144" width="11" style="2"/>
    <col min="6145" max="6145" width="17" style="2" customWidth="1"/>
    <col min="6146" max="6146" width="48.28515625" style="2" customWidth="1"/>
    <col min="6147" max="6153" width="13.5703125" style="2" customWidth="1"/>
    <col min="6154" max="6154" width="15.42578125" style="2" customWidth="1"/>
    <col min="6155" max="6157" width="13.5703125" style="2" customWidth="1"/>
    <col min="6158" max="6400" width="11" style="2"/>
    <col min="6401" max="6401" width="17" style="2" customWidth="1"/>
    <col min="6402" max="6402" width="48.28515625" style="2" customWidth="1"/>
    <col min="6403" max="6409" width="13.5703125" style="2" customWidth="1"/>
    <col min="6410" max="6410" width="15.42578125" style="2" customWidth="1"/>
    <col min="6411" max="6413" width="13.5703125" style="2" customWidth="1"/>
    <col min="6414" max="6656" width="11" style="2"/>
    <col min="6657" max="6657" width="17" style="2" customWidth="1"/>
    <col min="6658" max="6658" width="48.28515625" style="2" customWidth="1"/>
    <col min="6659" max="6665" width="13.5703125" style="2" customWidth="1"/>
    <col min="6666" max="6666" width="15.42578125" style="2" customWidth="1"/>
    <col min="6667" max="6669" width="13.5703125" style="2" customWidth="1"/>
    <col min="6670" max="6912" width="11" style="2"/>
    <col min="6913" max="6913" width="17" style="2" customWidth="1"/>
    <col min="6914" max="6914" width="48.28515625" style="2" customWidth="1"/>
    <col min="6915" max="6921" width="13.5703125" style="2" customWidth="1"/>
    <col min="6922" max="6922" width="15.42578125" style="2" customWidth="1"/>
    <col min="6923" max="6925" width="13.5703125" style="2" customWidth="1"/>
    <col min="6926" max="7168" width="11" style="2"/>
    <col min="7169" max="7169" width="17" style="2" customWidth="1"/>
    <col min="7170" max="7170" width="48.28515625" style="2" customWidth="1"/>
    <col min="7171" max="7177" width="13.5703125" style="2" customWidth="1"/>
    <col min="7178" max="7178" width="15.42578125" style="2" customWidth="1"/>
    <col min="7179" max="7181" width="13.5703125" style="2" customWidth="1"/>
    <col min="7182" max="7424" width="11" style="2"/>
    <col min="7425" max="7425" width="17" style="2" customWidth="1"/>
    <col min="7426" max="7426" width="48.28515625" style="2" customWidth="1"/>
    <col min="7427" max="7433" width="13.5703125" style="2" customWidth="1"/>
    <col min="7434" max="7434" width="15.42578125" style="2" customWidth="1"/>
    <col min="7435" max="7437" width="13.5703125" style="2" customWidth="1"/>
    <col min="7438" max="7680" width="11" style="2"/>
    <col min="7681" max="7681" width="17" style="2" customWidth="1"/>
    <col min="7682" max="7682" width="48.28515625" style="2" customWidth="1"/>
    <col min="7683" max="7689" width="13.5703125" style="2" customWidth="1"/>
    <col min="7690" max="7690" width="15.42578125" style="2" customWidth="1"/>
    <col min="7691" max="7693" width="13.5703125" style="2" customWidth="1"/>
    <col min="7694" max="7936" width="11" style="2"/>
    <col min="7937" max="7937" width="17" style="2" customWidth="1"/>
    <col min="7938" max="7938" width="48.28515625" style="2" customWidth="1"/>
    <col min="7939" max="7945" width="13.5703125" style="2" customWidth="1"/>
    <col min="7946" max="7946" width="15.42578125" style="2" customWidth="1"/>
    <col min="7947" max="7949" width="13.5703125" style="2" customWidth="1"/>
    <col min="7950" max="8192" width="11" style="2"/>
    <col min="8193" max="8193" width="17" style="2" customWidth="1"/>
    <col min="8194" max="8194" width="48.28515625" style="2" customWidth="1"/>
    <col min="8195" max="8201" width="13.5703125" style="2" customWidth="1"/>
    <col min="8202" max="8202" width="15.42578125" style="2" customWidth="1"/>
    <col min="8203" max="8205" width="13.5703125" style="2" customWidth="1"/>
    <col min="8206" max="8448" width="11" style="2"/>
    <col min="8449" max="8449" width="17" style="2" customWidth="1"/>
    <col min="8450" max="8450" width="48.28515625" style="2" customWidth="1"/>
    <col min="8451" max="8457" width="13.5703125" style="2" customWidth="1"/>
    <col min="8458" max="8458" width="15.42578125" style="2" customWidth="1"/>
    <col min="8459" max="8461" width="13.5703125" style="2" customWidth="1"/>
    <col min="8462" max="8704" width="11" style="2"/>
    <col min="8705" max="8705" width="17" style="2" customWidth="1"/>
    <col min="8706" max="8706" width="48.28515625" style="2" customWidth="1"/>
    <col min="8707" max="8713" width="13.5703125" style="2" customWidth="1"/>
    <col min="8714" max="8714" width="15.42578125" style="2" customWidth="1"/>
    <col min="8715" max="8717" width="13.5703125" style="2" customWidth="1"/>
    <col min="8718" max="8960" width="11" style="2"/>
    <col min="8961" max="8961" width="17" style="2" customWidth="1"/>
    <col min="8962" max="8962" width="48.28515625" style="2" customWidth="1"/>
    <col min="8963" max="8969" width="13.5703125" style="2" customWidth="1"/>
    <col min="8970" max="8970" width="15.42578125" style="2" customWidth="1"/>
    <col min="8971" max="8973" width="13.5703125" style="2" customWidth="1"/>
    <col min="8974" max="9216" width="11" style="2"/>
    <col min="9217" max="9217" width="17" style="2" customWidth="1"/>
    <col min="9218" max="9218" width="48.28515625" style="2" customWidth="1"/>
    <col min="9219" max="9225" width="13.5703125" style="2" customWidth="1"/>
    <col min="9226" max="9226" width="15.42578125" style="2" customWidth="1"/>
    <col min="9227" max="9229" width="13.5703125" style="2" customWidth="1"/>
    <col min="9230" max="9472" width="11" style="2"/>
    <col min="9473" max="9473" width="17" style="2" customWidth="1"/>
    <col min="9474" max="9474" width="48.28515625" style="2" customWidth="1"/>
    <col min="9475" max="9481" width="13.5703125" style="2" customWidth="1"/>
    <col min="9482" max="9482" width="15.42578125" style="2" customWidth="1"/>
    <col min="9483" max="9485" width="13.5703125" style="2" customWidth="1"/>
    <col min="9486" max="9728" width="11" style="2"/>
    <col min="9729" max="9729" width="17" style="2" customWidth="1"/>
    <col min="9730" max="9730" width="48.28515625" style="2" customWidth="1"/>
    <col min="9731" max="9737" width="13.5703125" style="2" customWidth="1"/>
    <col min="9738" max="9738" width="15.42578125" style="2" customWidth="1"/>
    <col min="9739" max="9741" width="13.5703125" style="2" customWidth="1"/>
    <col min="9742" max="9984" width="11" style="2"/>
    <col min="9985" max="9985" width="17" style="2" customWidth="1"/>
    <col min="9986" max="9986" width="48.28515625" style="2" customWidth="1"/>
    <col min="9987" max="9993" width="13.5703125" style="2" customWidth="1"/>
    <col min="9994" max="9994" width="15.42578125" style="2" customWidth="1"/>
    <col min="9995" max="9997" width="13.5703125" style="2" customWidth="1"/>
    <col min="9998" max="10240" width="11" style="2"/>
    <col min="10241" max="10241" width="17" style="2" customWidth="1"/>
    <col min="10242" max="10242" width="48.28515625" style="2" customWidth="1"/>
    <col min="10243" max="10249" width="13.5703125" style="2" customWidth="1"/>
    <col min="10250" max="10250" width="15.42578125" style="2" customWidth="1"/>
    <col min="10251" max="10253" width="13.5703125" style="2" customWidth="1"/>
    <col min="10254" max="10496" width="11" style="2"/>
    <col min="10497" max="10497" width="17" style="2" customWidth="1"/>
    <col min="10498" max="10498" width="48.28515625" style="2" customWidth="1"/>
    <col min="10499" max="10505" width="13.5703125" style="2" customWidth="1"/>
    <col min="10506" max="10506" width="15.42578125" style="2" customWidth="1"/>
    <col min="10507" max="10509" width="13.5703125" style="2" customWidth="1"/>
    <col min="10510" max="10752" width="11" style="2"/>
    <col min="10753" max="10753" width="17" style="2" customWidth="1"/>
    <col min="10754" max="10754" width="48.28515625" style="2" customWidth="1"/>
    <col min="10755" max="10761" width="13.5703125" style="2" customWidth="1"/>
    <col min="10762" max="10762" width="15.42578125" style="2" customWidth="1"/>
    <col min="10763" max="10765" width="13.5703125" style="2" customWidth="1"/>
    <col min="10766" max="11008" width="11" style="2"/>
    <col min="11009" max="11009" width="17" style="2" customWidth="1"/>
    <col min="11010" max="11010" width="48.28515625" style="2" customWidth="1"/>
    <col min="11011" max="11017" width="13.5703125" style="2" customWidth="1"/>
    <col min="11018" max="11018" width="15.42578125" style="2" customWidth="1"/>
    <col min="11019" max="11021" width="13.5703125" style="2" customWidth="1"/>
    <col min="11022" max="11264" width="11" style="2"/>
    <col min="11265" max="11265" width="17" style="2" customWidth="1"/>
    <col min="11266" max="11266" width="48.28515625" style="2" customWidth="1"/>
    <col min="11267" max="11273" width="13.5703125" style="2" customWidth="1"/>
    <col min="11274" max="11274" width="15.42578125" style="2" customWidth="1"/>
    <col min="11275" max="11277" width="13.5703125" style="2" customWidth="1"/>
    <col min="11278" max="11520" width="11" style="2"/>
    <col min="11521" max="11521" width="17" style="2" customWidth="1"/>
    <col min="11522" max="11522" width="48.28515625" style="2" customWidth="1"/>
    <col min="11523" max="11529" width="13.5703125" style="2" customWidth="1"/>
    <col min="11530" max="11530" width="15.42578125" style="2" customWidth="1"/>
    <col min="11531" max="11533" width="13.5703125" style="2" customWidth="1"/>
    <col min="11534" max="11776" width="11" style="2"/>
    <col min="11777" max="11777" width="17" style="2" customWidth="1"/>
    <col min="11778" max="11778" width="48.28515625" style="2" customWidth="1"/>
    <col min="11779" max="11785" width="13.5703125" style="2" customWidth="1"/>
    <col min="11786" max="11786" width="15.42578125" style="2" customWidth="1"/>
    <col min="11787" max="11789" width="13.5703125" style="2" customWidth="1"/>
    <col min="11790" max="12032" width="11" style="2"/>
    <col min="12033" max="12033" width="17" style="2" customWidth="1"/>
    <col min="12034" max="12034" width="48.28515625" style="2" customWidth="1"/>
    <col min="12035" max="12041" width="13.5703125" style="2" customWidth="1"/>
    <col min="12042" max="12042" width="15.42578125" style="2" customWidth="1"/>
    <col min="12043" max="12045" width="13.5703125" style="2" customWidth="1"/>
    <col min="12046" max="12288" width="11" style="2"/>
    <col min="12289" max="12289" width="17" style="2" customWidth="1"/>
    <col min="12290" max="12290" width="48.28515625" style="2" customWidth="1"/>
    <col min="12291" max="12297" width="13.5703125" style="2" customWidth="1"/>
    <col min="12298" max="12298" width="15.42578125" style="2" customWidth="1"/>
    <col min="12299" max="12301" width="13.5703125" style="2" customWidth="1"/>
    <col min="12302" max="12544" width="11" style="2"/>
    <col min="12545" max="12545" width="17" style="2" customWidth="1"/>
    <col min="12546" max="12546" width="48.28515625" style="2" customWidth="1"/>
    <col min="12547" max="12553" width="13.5703125" style="2" customWidth="1"/>
    <col min="12554" max="12554" width="15.42578125" style="2" customWidth="1"/>
    <col min="12555" max="12557" width="13.5703125" style="2" customWidth="1"/>
    <col min="12558" max="12800" width="11" style="2"/>
    <col min="12801" max="12801" width="17" style="2" customWidth="1"/>
    <col min="12802" max="12802" width="48.28515625" style="2" customWidth="1"/>
    <col min="12803" max="12809" width="13.5703125" style="2" customWidth="1"/>
    <col min="12810" max="12810" width="15.42578125" style="2" customWidth="1"/>
    <col min="12811" max="12813" width="13.5703125" style="2" customWidth="1"/>
    <col min="12814" max="13056" width="11" style="2"/>
    <col min="13057" max="13057" width="17" style="2" customWidth="1"/>
    <col min="13058" max="13058" width="48.28515625" style="2" customWidth="1"/>
    <col min="13059" max="13065" width="13.5703125" style="2" customWidth="1"/>
    <col min="13066" max="13066" width="15.42578125" style="2" customWidth="1"/>
    <col min="13067" max="13069" width="13.5703125" style="2" customWidth="1"/>
    <col min="13070" max="13312" width="11" style="2"/>
    <col min="13313" max="13313" width="17" style="2" customWidth="1"/>
    <col min="13314" max="13314" width="48.28515625" style="2" customWidth="1"/>
    <col min="13315" max="13321" width="13.5703125" style="2" customWidth="1"/>
    <col min="13322" max="13322" width="15.42578125" style="2" customWidth="1"/>
    <col min="13323" max="13325" width="13.5703125" style="2" customWidth="1"/>
    <col min="13326" max="13568" width="11" style="2"/>
    <col min="13569" max="13569" width="17" style="2" customWidth="1"/>
    <col min="13570" max="13570" width="48.28515625" style="2" customWidth="1"/>
    <col min="13571" max="13577" width="13.5703125" style="2" customWidth="1"/>
    <col min="13578" max="13578" width="15.42578125" style="2" customWidth="1"/>
    <col min="13579" max="13581" width="13.5703125" style="2" customWidth="1"/>
    <col min="13582" max="13824" width="11" style="2"/>
    <col min="13825" max="13825" width="17" style="2" customWidth="1"/>
    <col min="13826" max="13826" width="48.28515625" style="2" customWidth="1"/>
    <col min="13827" max="13833" width="13.5703125" style="2" customWidth="1"/>
    <col min="13834" max="13834" width="15.42578125" style="2" customWidth="1"/>
    <col min="13835" max="13837" width="13.5703125" style="2" customWidth="1"/>
    <col min="13838" max="14080" width="11" style="2"/>
    <col min="14081" max="14081" width="17" style="2" customWidth="1"/>
    <col min="14082" max="14082" width="48.28515625" style="2" customWidth="1"/>
    <col min="14083" max="14089" width="13.5703125" style="2" customWidth="1"/>
    <col min="14090" max="14090" width="15.42578125" style="2" customWidth="1"/>
    <col min="14091" max="14093" width="13.5703125" style="2" customWidth="1"/>
    <col min="14094" max="14336" width="11" style="2"/>
    <col min="14337" max="14337" width="17" style="2" customWidth="1"/>
    <col min="14338" max="14338" width="48.28515625" style="2" customWidth="1"/>
    <col min="14339" max="14345" width="13.5703125" style="2" customWidth="1"/>
    <col min="14346" max="14346" width="15.42578125" style="2" customWidth="1"/>
    <col min="14347" max="14349" width="13.5703125" style="2" customWidth="1"/>
    <col min="14350" max="14592" width="11" style="2"/>
    <col min="14593" max="14593" width="17" style="2" customWidth="1"/>
    <col min="14594" max="14594" width="48.28515625" style="2" customWidth="1"/>
    <col min="14595" max="14601" width="13.5703125" style="2" customWidth="1"/>
    <col min="14602" max="14602" width="15.42578125" style="2" customWidth="1"/>
    <col min="14603" max="14605" width="13.5703125" style="2" customWidth="1"/>
    <col min="14606" max="14848" width="11" style="2"/>
    <col min="14849" max="14849" width="17" style="2" customWidth="1"/>
    <col min="14850" max="14850" width="48.28515625" style="2" customWidth="1"/>
    <col min="14851" max="14857" width="13.5703125" style="2" customWidth="1"/>
    <col min="14858" max="14858" width="15.42578125" style="2" customWidth="1"/>
    <col min="14859" max="14861" width="13.5703125" style="2" customWidth="1"/>
    <col min="14862" max="15104" width="11" style="2"/>
    <col min="15105" max="15105" width="17" style="2" customWidth="1"/>
    <col min="15106" max="15106" width="48.28515625" style="2" customWidth="1"/>
    <col min="15107" max="15113" width="13.5703125" style="2" customWidth="1"/>
    <col min="15114" max="15114" width="15.42578125" style="2" customWidth="1"/>
    <col min="15115" max="15117" width="13.5703125" style="2" customWidth="1"/>
    <col min="15118" max="15360" width="11" style="2"/>
    <col min="15361" max="15361" width="17" style="2" customWidth="1"/>
    <col min="15362" max="15362" width="48.28515625" style="2" customWidth="1"/>
    <col min="15363" max="15369" width="13.5703125" style="2" customWidth="1"/>
    <col min="15370" max="15370" width="15.42578125" style="2" customWidth="1"/>
    <col min="15371" max="15373" width="13.5703125" style="2" customWidth="1"/>
    <col min="15374" max="15616" width="11" style="2"/>
    <col min="15617" max="15617" width="17" style="2" customWidth="1"/>
    <col min="15618" max="15618" width="48.28515625" style="2" customWidth="1"/>
    <col min="15619" max="15625" width="13.5703125" style="2" customWidth="1"/>
    <col min="15626" max="15626" width="15.42578125" style="2" customWidth="1"/>
    <col min="15627" max="15629" width="13.5703125" style="2" customWidth="1"/>
    <col min="15630" max="15872" width="11" style="2"/>
    <col min="15873" max="15873" width="17" style="2" customWidth="1"/>
    <col min="15874" max="15874" width="48.28515625" style="2" customWidth="1"/>
    <col min="15875" max="15881" width="13.5703125" style="2" customWidth="1"/>
    <col min="15882" max="15882" width="15.42578125" style="2" customWidth="1"/>
    <col min="15883" max="15885" width="13.5703125" style="2" customWidth="1"/>
    <col min="15886" max="16128" width="11" style="2"/>
    <col min="16129" max="16129" width="17" style="2" customWidth="1"/>
    <col min="16130" max="16130" width="48.28515625" style="2" customWidth="1"/>
    <col min="16131" max="16137" width="13.5703125" style="2" customWidth="1"/>
    <col min="16138" max="16138" width="15.42578125" style="2" customWidth="1"/>
    <col min="16139" max="16141" width="13.5703125" style="2" customWidth="1"/>
    <col min="16142" max="16384" width="11" style="2"/>
  </cols>
  <sheetData>
    <row r="1" spans="1:26">
      <c r="A1" s="563" t="s">
        <v>35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</row>
    <row r="2" spans="1:26">
      <c r="A2" s="564" t="s">
        <v>36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</row>
    <row r="3" spans="1:26" s="23" customFormat="1" ht="19.5" customHeight="1">
      <c r="A3" s="563" t="s">
        <v>37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26" s="18" customFormat="1" ht="33" customHeight="1">
      <c r="A4" s="4" t="s">
        <v>310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</row>
    <row r="5" spans="1:26" s="18" customFormat="1" ht="37.5" customHeight="1">
      <c r="A5" s="555" t="s">
        <v>106</v>
      </c>
      <c r="B5" s="83" t="s">
        <v>107</v>
      </c>
      <c r="C5" s="557" t="s">
        <v>158</v>
      </c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</row>
    <row r="6" spans="1:26" s="18" customFormat="1" ht="37.5" customHeight="1">
      <c r="A6" s="556"/>
      <c r="B6" s="136"/>
      <c r="C6" s="137" t="s">
        <v>159</v>
      </c>
      <c r="D6" s="137" t="s">
        <v>40</v>
      </c>
      <c r="E6" s="137" t="s">
        <v>41</v>
      </c>
      <c r="F6" s="137" t="s">
        <v>42</v>
      </c>
      <c r="G6" s="137" t="s">
        <v>43</v>
      </c>
      <c r="H6" s="137" t="s">
        <v>44</v>
      </c>
      <c r="I6" s="137" t="s">
        <v>45</v>
      </c>
      <c r="J6" s="137" t="s">
        <v>46</v>
      </c>
      <c r="K6" s="137" t="s">
        <v>47</v>
      </c>
      <c r="L6" s="137" t="s">
        <v>61</v>
      </c>
      <c r="M6" s="370" t="s">
        <v>49</v>
      </c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</row>
    <row r="7" spans="1:26" ht="32.25" customHeight="1">
      <c r="A7" s="85" t="s">
        <v>0</v>
      </c>
      <c r="B7" s="86" t="s">
        <v>111</v>
      </c>
      <c r="C7" s="63">
        <v>100</v>
      </c>
      <c r="D7" s="87">
        <v>16.527315045364141</v>
      </c>
      <c r="E7" s="87">
        <v>12.415646443903809</v>
      </c>
      <c r="F7" s="87">
        <v>1.1022254242122291</v>
      </c>
      <c r="G7" s="87">
        <v>20.597757608334589</v>
      </c>
      <c r="H7" s="87">
        <v>4.1570897504842552</v>
      </c>
      <c r="I7" s="87">
        <v>5.1523632861821396</v>
      </c>
      <c r="J7" s="87">
        <v>8.4924724121956086</v>
      </c>
      <c r="K7" s="87">
        <v>8.8280601553449554</v>
      </c>
      <c r="L7" s="87">
        <v>12.106284796934263</v>
      </c>
      <c r="M7" s="88">
        <v>10.620785077044015</v>
      </c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179"/>
    </row>
    <row r="8" spans="1:26" ht="32.25" customHeight="1">
      <c r="A8" s="85" t="s">
        <v>2</v>
      </c>
      <c r="B8" s="86" t="s">
        <v>3</v>
      </c>
      <c r="C8" s="63">
        <v>100.00000000000001</v>
      </c>
      <c r="D8" s="87">
        <v>7.7241612206712051E-2</v>
      </c>
      <c r="E8" s="87">
        <v>15.617173906772145</v>
      </c>
      <c r="F8" s="87">
        <v>0.18899442542284101</v>
      </c>
      <c r="G8" s="87">
        <v>4.1399045381090982</v>
      </c>
      <c r="H8" s="87">
        <v>0.2555577967350926</v>
      </c>
      <c r="I8" s="87">
        <v>28.353126659106799</v>
      </c>
      <c r="J8" s="87">
        <v>1.0035392780303263</v>
      </c>
      <c r="K8" s="87">
        <v>9.1618474780349288</v>
      </c>
      <c r="L8" s="87">
        <v>38.975417493455886</v>
      </c>
      <c r="M8" s="88">
        <v>2.2271968121261847</v>
      </c>
      <c r="N8" s="303"/>
      <c r="O8" s="303"/>
      <c r="P8" s="303"/>
      <c r="Q8" s="303"/>
      <c r="R8" s="303"/>
      <c r="S8" s="303"/>
      <c r="T8" s="303"/>
      <c r="U8" s="303"/>
      <c r="V8" s="303"/>
      <c r="W8" s="303"/>
      <c r="X8" s="303"/>
      <c r="Y8" s="179"/>
    </row>
    <row r="9" spans="1:26" ht="32.25" customHeight="1">
      <c r="A9" s="85" t="s">
        <v>4</v>
      </c>
      <c r="B9" s="86" t="s">
        <v>112</v>
      </c>
      <c r="C9" s="63">
        <v>100</v>
      </c>
      <c r="D9" s="87">
        <v>0.14028647839435721</v>
      </c>
      <c r="E9" s="87">
        <v>1.3304210004925823</v>
      </c>
      <c r="F9" s="87">
        <v>72.036866669233973</v>
      </c>
      <c r="G9" s="87">
        <v>1.5481293855319178</v>
      </c>
      <c r="H9" s="87">
        <v>3.0601678798359216E-2</v>
      </c>
      <c r="I9" s="87">
        <v>0.23298737601502281</v>
      </c>
      <c r="J9" s="87">
        <v>0.56490344119887681</v>
      </c>
      <c r="K9" s="87">
        <v>19.544524178498641</v>
      </c>
      <c r="L9" s="87">
        <v>3.8041680067428958</v>
      </c>
      <c r="M9" s="88">
        <v>0.76711178509338129</v>
      </c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179"/>
    </row>
    <row r="10" spans="1:26" ht="32.25" customHeight="1">
      <c r="A10" s="85" t="s">
        <v>6</v>
      </c>
      <c r="B10" s="86" t="s">
        <v>7</v>
      </c>
      <c r="C10" s="63">
        <v>100.00000000000003</v>
      </c>
      <c r="D10" s="87">
        <v>1.7993944998149658E-2</v>
      </c>
      <c r="E10" s="87">
        <v>10.115053081634429</v>
      </c>
      <c r="F10" s="87">
        <v>1.7495769214891175</v>
      </c>
      <c r="G10" s="87">
        <v>7.9184496738572792</v>
      </c>
      <c r="H10" s="87">
        <v>0</v>
      </c>
      <c r="I10" s="87">
        <v>1.1900463408115136</v>
      </c>
      <c r="J10" s="87">
        <v>0.36006000705008989</v>
      </c>
      <c r="K10" s="87">
        <v>63.059156205327213</v>
      </c>
      <c r="L10" s="87">
        <v>9.4039208381637547</v>
      </c>
      <c r="M10" s="88">
        <v>6.185742986668469</v>
      </c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179"/>
    </row>
    <row r="11" spans="1:26" ht="32.25" customHeight="1">
      <c r="A11" s="85" t="s">
        <v>8</v>
      </c>
      <c r="B11" s="86" t="s">
        <v>9</v>
      </c>
      <c r="C11" s="63">
        <v>100.00000000000001</v>
      </c>
      <c r="D11" s="87">
        <v>13.980090106629216</v>
      </c>
      <c r="E11" s="87">
        <v>5.9438787503129902</v>
      </c>
      <c r="F11" s="87">
        <v>12.272838637836228</v>
      </c>
      <c r="G11" s="87">
        <v>30.664317951837155</v>
      </c>
      <c r="H11" s="87">
        <v>8.5055612206032222E-2</v>
      </c>
      <c r="I11" s="87">
        <v>1.1694444664144024</v>
      </c>
      <c r="J11" s="87">
        <v>0.61414781707913024</v>
      </c>
      <c r="K11" s="87">
        <v>27.062791604846947</v>
      </c>
      <c r="L11" s="87">
        <v>6.9720805338503116</v>
      </c>
      <c r="M11" s="88">
        <v>1.2353545189875981</v>
      </c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179"/>
    </row>
    <row r="12" spans="1:26" ht="32.25" customHeight="1">
      <c r="A12" s="85" t="s">
        <v>10</v>
      </c>
      <c r="B12" s="86" t="s">
        <v>113</v>
      </c>
      <c r="C12" s="63">
        <v>100.00000000000001</v>
      </c>
      <c r="D12" s="87">
        <v>0.54307766406346236</v>
      </c>
      <c r="E12" s="87">
        <v>2.0092420038522172</v>
      </c>
      <c r="F12" s="87">
        <v>38.750247726059669</v>
      </c>
      <c r="G12" s="87">
        <v>3.8663712673387107</v>
      </c>
      <c r="H12" s="87">
        <v>2.9102382296172485E-2</v>
      </c>
      <c r="I12" s="87">
        <v>0.2964668994137119</v>
      </c>
      <c r="J12" s="87">
        <v>0.57289889357502788</v>
      </c>
      <c r="K12" s="87">
        <v>46.773067646212873</v>
      </c>
      <c r="L12" s="87">
        <v>6.2875509233638365</v>
      </c>
      <c r="M12" s="88">
        <v>0.8719745938243133</v>
      </c>
      <c r="N12" s="303"/>
      <c r="O12" s="303"/>
      <c r="P12" s="303"/>
      <c r="Q12" s="303"/>
      <c r="R12" s="303"/>
      <c r="S12" s="303"/>
      <c r="T12" s="303"/>
      <c r="U12" s="303"/>
      <c r="V12" s="303"/>
      <c r="W12" s="303"/>
      <c r="X12" s="303"/>
      <c r="Y12" s="179"/>
    </row>
    <row r="13" spans="1:26" ht="32.25" customHeight="1">
      <c r="A13" s="85" t="s">
        <v>12</v>
      </c>
      <c r="B13" s="89" t="s">
        <v>114</v>
      </c>
      <c r="C13" s="63">
        <v>99.999999999999986</v>
      </c>
      <c r="D13" s="87">
        <v>8.327366561908231E-2</v>
      </c>
      <c r="E13" s="87">
        <v>0.3260873055769668</v>
      </c>
      <c r="F13" s="87">
        <v>21.303629582917146</v>
      </c>
      <c r="G13" s="87">
        <v>2.5519203547165326</v>
      </c>
      <c r="H13" s="87">
        <v>1.2180036017509504E-2</v>
      </c>
      <c r="I13" s="87">
        <v>0.21547724533386936</v>
      </c>
      <c r="J13" s="87">
        <v>0.14903686496094881</v>
      </c>
      <c r="K13" s="87">
        <v>73.058105888233712</v>
      </c>
      <c r="L13" s="87">
        <v>1.31372448729811</v>
      </c>
      <c r="M13" s="88">
        <v>0.98656456932611558</v>
      </c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179"/>
    </row>
    <row r="14" spans="1:26" ht="32.25" customHeight="1">
      <c r="A14" s="85" t="s">
        <v>14</v>
      </c>
      <c r="B14" s="86" t="s">
        <v>115</v>
      </c>
      <c r="C14" s="63">
        <v>100.00000000000001</v>
      </c>
      <c r="D14" s="87">
        <v>0.74522086986549596</v>
      </c>
      <c r="E14" s="87">
        <v>8.419295806706149</v>
      </c>
      <c r="F14" s="87">
        <v>1.821551414795304</v>
      </c>
      <c r="G14" s="87">
        <v>3.6098118576810165</v>
      </c>
      <c r="H14" s="87">
        <v>9.6669553407903279E-3</v>
      </c>
      <c r="I14" s="87">
        <v>1.2850038542202882</v>
      </c>
      <c r="J14" s="87">
        <v>0.5814466623256771</v>
      </c>
      <c r="K14" s="87">
        <v>77.083882094534886</v>
      </c>
      <c r="L14" s="87">
        <v>2.8574783991787891</v>
      </c>
      <c r="M14" s="88">
        <v>3.5866420853516101</v>
      </c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179"/>
    </row>
    <row r="15" spans="1:26" ht="32.25" customHeight="1">
      <c r="A15" s="85" t="s">
        <v>16</v>
      </c>
      <c r="B15" s="86" t="s">
        <v>17</v>
      </c>
      <c r="C15" s="63">
        <v>99.999999999999986</v>
      </c>
      <c r="D15" s="87">
        <v>1.0746345070339685</v>
      </c>
      <c r="E15" s="87">
        <v>1.8206046067553696</v>
      </c>
      <c r="F15" s="87">
        <v>26.906651993291476</v>
      </c>
      <c r="G15" s="87">
        <v>5.4785747394976942</v>
      </c>
      <c r="H15" s="87">
        <v>0.16092339806087605</v>
      </c>
      <c r="I15" s="87">
        <v>1.6617863504420076</v>
      </c>
      <c r="J15" s="87">
        <v>1.1134460591951869</v>
      </c>
      <c r="K15" s="87">
        <v>43.496318541191833</v>
      </c>
      <c r="L15" s="87">
        <v>16.493396494467973</v>
      </c>
      <c r="M15" s="88">
        <v>1.7936633100636095</v>
      </c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179"/>
    </row>
    <row r="16" spans="1:26" ht="32.25" customHeight="1">
      <c r="A16" s="85" t="s">
        <v>18</v>
      </c>
      <c r="B16" s="86" t="s">
        <v>116</v>
      </c>
      <c r="C16" s="63">
        <v>100.00000000000001</v>
      </c>
      <c r="D16" s="87">
        <v>0.22013298548131111</v>
      </c>
      <c r="E16" s="87">
        <v>0.79868642575669635</v>
      </c>
      <c r="F16" s="87">
        <v>4.0838633314981738</v>
      </c>
      <c r="G16" s="87">
        <v>3.145185249539252</v>
      </c>
      <c r="H16" s="87">
        <v>4.0152924971607051E-2</v>
      </c>
      <c r="I16" s="87">
        <v>0.73080465575666942</v>
      </c>
      <c r="J16" s="87">
        <v>0.56898815592568608</v>
      </c>
      <c r="K16" s="87">
        <v>88.41885038505103</v>
      </c>
      <c r="L16" s="87">
        <v>0.93873634458702238</v>
      </c>
      <c r="M16" s="88">
        <v>1.0545995414325504</v>
      </c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179"/>
    </row>
    <row r="17" spans="1:26" ht="32.25" customHeight="1">
      <c r="A17" s="85" t="s">
        <v>20</v>
      </c>
      <c r="B17" s="91" t="s">
        <v>117</v>
      </c>
      <c r="C17" s="63">
        <v>100.00000000000001</v>
      </c>
      <c r="D17" s="87">
        <v>0.31920916524102527</v>
      </c>
      <c r="E17" s="87">
        <v>1.0767651675379093</v>
      </c>
      <c r="F17" s="87">
        <v>2.4708722990072238</v>
      </c>
      <c r="G17" s="87">
        <v>3.8044792599191304</v>
      </c>
      <c r="H17" s="87">
        <v>3.2752901593818363E-2</v>
      </c>
      <c r="I17" s="87">
        <v>1.8346305421972808</v>
      </c>
      <c r="J17" s="87">
        <v>0.23119393636463287</v>
      </c>
      <c r="K17" s="87">
        <v>81.558973839858666</v>
      </c>
      <c r="L17" s="87">
        <v>7.335106895769739</v>
      </c>
      <c r="M17" s="88">
        <v>1.3360159925105772</v>
      </c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179"/>
    </row>
    <row r="18" spans="1:26" ht="32.25" customHeight="1">
      <c r="A18" s="85" t="s">
        <v>22</v>
      </c>
      <c r="B18" s="92" t="s">
        <v>118</v>
      </c>
      <c r="C18" s="63">
        <v>100</v>
      </c>
      <c r="D18" s="87">
        <v>0.17385959659753072</v>
      </c>
      <c r="E18" s="87">
        <v>0.53112454192947012</v>
      </c>
      <c r="F18" s="87">
        <v>2.7909031432535607</v>
      </c>
      <c r="G18" s="87">
        <v>2.7061332329874093</v>
      </c>
      <c r="H18" s="87">
        <v>4.8828429913536198E-2</v>
      </c>
      <c r="I18" s="87">
        <v>0.80569006803770049</v>
      </c>
      <c r="J18" s="87">
        <v>0.2039013768691578</v>
      </c>
      <c r="K18" s="87">
        <v>89.284918975347168</v>
      </c>
      <c r="L18" s="87">
        <v>2.7367519637159679</v>
      </c>
      <c r="M18" s="88">
        <v>0.71788867134849355</v>
      </c>
      <c r="N18" s="303"/>
      <c r="O18" s="303"/>
      <c r="P18" s="303"/>
      <c r="Q18" s="303"/>
      <c r="R18" s="303"/>
      <c r="S18" s="303"/>
      <c r="T18" s="303"/>
      <c r="U18" s="303"/>
      <c r="V18" s="303"/>
      <c r="W18" s="303"/>
      <c r="X18" s="303"/>
      <c r="Y18" s="179"/>
    </row>
    <row r="19" spans="1:26" ht="32.25" customHeight="1">
      <c r="A19" s="85" t="s">
        <v>24</v>
      </c>
      <c r="B19" s="86" t="s">
        <v>119</v>
      </c>
      <c r="C19" s="63">
        <v>100</v>
      </c>
      <c r="D19" s="87">
        <v>2.5209222168103344E-2</v>
      </c>
      <c r="E19" s="87">
        <v>6.3676891955630699E-2</v>
      </c>
      <c r="F19" s="87">
        <v>1.1475305630580428</v>
      </c>
      <c r="G19" s="87">
        <v>3.7426573988382645</v>
      </c>
      <c r="H19" s="87">
        <v>1.9748083017171514E-2</v>
      </c>
      <c r="I19" s="87">
        <v>0.99764280978237185</v>
      </c>
      <c r="J19" s="87">
        <v>1.5707339716993288E-2</v>
      </c>
      <c r="K19" s="87">
        <v>92.430883899701968</v>
      </c>
      <c r="L19" s="87">
        <v>1.3154152364912626</v>
      </c>
      <c r="M19" s="88">
        <v>0.24152855527018829</v>
      </c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179"/>
    </row>
    <row r="20" spans="1:26" ht="32.25" customHeight="1">
      <c r="A20" s="85" t="s">
        <v>26</v>
      </c>
      <c r="B20" s="93" t="s">
        <v>120</v>
      </c>
      <c r="C20" s="63">
        <v>100</v>
      </c>
      <c r="D20" s="87">
        <v>0.27946167826374663</v>
      </c>
      <c r="E20" s="87">
        <v>0.13077036327816358</v>
      </c>
      <c r="F20" s="87">
        <v>1.0565372563944064</v>
      </c>
      <c r="G20" s="87">
        <v>1.8078289853483958</v>
      </c>
      <c r="H20" s="87">
        <v>3.2097232934219372E-2</v>
      </c>
      <c r="I20" s="87">
        <v>0.16973885060528168</v>
      </c>
      <c r="J20" s="87">
        <v>0.20178663159133892</v>
      </c>
      <c r="K20" s="87">
        <v>90.817593286141403</v>
      </c>
      <c r="L20" s="87">
        <v>5.4224642777461218</v>
      </c>
      <c r="M20" s="88">
        <v>8.1721437696926122E-2</v>
      </c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179"/>
    </row>
    <row r="21" spans="1:26" ht="32.25" customHeight="1">
      <c r="A21" s="95" t="s">
        <v>32</v>
      </c>
      <c r="B21" s="96" t="s">
        <v>121</v>
      </c>
      <c r="C21" s="97">
        <v>100</v>
      </c>
      <c r="D21" s="97">
        <v>3.0216313849045608</v>
      </c>
      <c r="E21" s="97">
        <v>6.3940971097245498</v>
      </c>
      <c r="F21" s="97">
        <v>4.8294201759734667</v>
      </c>
      <c r="G21" s="97">
        <v>9.8469552456946339</v>
      </c>
      <c r="H21" s="97">
        <v>0.43650957540282909</v>
      </c>
      <c r="I21" s="97">
        <v>2.3968449003857124</v>
      </c>
      <c r="J21" s="97">
        <v>2.4059967923524295</v>
      </c>
      <c r="K21" s="97">
        <v>42.623744172430023</v>
      </c>
      <c r="L21" s="97">
        <v>22.870881064732405</v>
      </c>
      <c r="M21" s="98">
        <v>5.1739195783993992</v>
      </c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179"/>
    </row>
    <row r="22" spans="1:26" ht="32.25" customHeight="1">
      <c r="A22" s="99"/>
      <c r="B22" s="96" t="s">
        <v>201</v>
      </c>
      <c r="C22" s="97">
        <v>100</v>
      </c>
      <c r="D22" s="97">
        <v>3.4890477552420576</v>
      </c>
      <c r="E22" s="97">
        <v>4.7544672032128403</v>
      </c>
      <c r="F22" s="97">
        <v>6.199372664185784</v>
      </c>
      <c r="G22" s="97">
        <v>11.109788963661925</v>
      </c>
      <c r="H22" s="97">
        <v>1.335274227105649</v>
      </c>
      <c r="I22" s="97">
        <v>3.313022679365639</v>
      </c>
      <c r="J22" s="97">
        <v>3.0504619646931315</v>
      </c>
      <c r="K22" s="97">
        <v>58.600562407615918</v>
      </c>
      <c r="L22" s="97">
        <v>2.3785644699436026</v>
      </c>
      <c r="M22" s="98">
        <v>5.7694376649734531</v>
      </c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179"/>
    </row>
    <row r="23" spans="1:26" s="141" customFormat="1" ht="32.25" customHeight="1">
      <c r="A23" s="139"/>
      <c r="B23" s="102" t="s">
        <v>123</v>
      </c>
      <c r="C23" s="140">
        <v>99.999999999999986</v>
      </c>
      <c r="D23" s="140">
        <v>1.7053516544841996</v>
      </c>
      <c r="E23" s="140">
        <v>2.4829726112549415</v>
      </c>
      <c r="F23" s="140">
        <v>17.210295841801091</v>
      </c>
      <c r="G23" s="140">
        <v>6.2826170908204846</v>
      </c>
      <c r="H23" s="140">
        <v>0.30139452840400799</v>
      </c>
      <c r="I23" s="140">
        <v>1.4265008354568616</v>
      </c>
      <c r="J23" s="140">
        <v>1.0093951249548374</v>
      </c>
      <c r="K23" s="140">
        <v>60.960451356600942</v>
      </c>
      <c r="L23" s="140">
        <v>6.397466475852716</v>
      </c>
      <c r="M23" s="74">
        <v>2.2235544803699074</v>
      </c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179"/>
      <c r="Z23" s="269"/>
    </row>
    <row r="24" spans="1:26" ht="32.25" customHeight="1">
      <c r="A24" s="95" t="s">
        <v>63</v>
      </c>
      <c r="B24" s="142" t="s">
        <v>124</v>
      </c>
      <c r="C24" s="97">
        <v>100</v>
      </c>
      <c r="D24" s="69">
        <v>5.1588767246982687</v>
      </c>
      <c r="E24" s="69">
        <v>6.6120361050319323</v>
      </c>
      <c r="F24" s="69">
        <v>14.969966292854785</v>
      </c>
      <c r="G24" s="69">
        <v>9.1823854792540534</v>
      </c>
      <c r="H24" s="69">
        <v>0.89671722040804891</v>
      </c>
      <c r="I24" s="69">
        <v>3.9556621087002073</v>
      </c>
      <c r="J24" s="69">
        <v>3.3255365767154847</v>
      </c>
      <c r="K24" s="69">
        <v>39.98849951072151</v>
      </c>
      <c r="L24" s="69">
        <v>9.2269379392832995</v>
      </c>
      <c r="M24" s="145">
        <v>6.6833820423324166</v>
      </c>
      <c r="N24" s="303"/>
      <c r="O24" s="405"/>
      <c r="P24" s="303"/>
      <c r="Q24" s="303"/>
      <c r="R24" s="303"/>
      <c r="S24" s="303"/>
      <c r="T24" s="303"/>
      <c r="U24" s="303"/>
      <c r="V24" s="303"/>
      <c r="W24" s="303"/>
      <c r="X24" s="303"/>
      <c r="Y24" s="179"/>
    </row>
    <row r="25" spans="1:26" ht="50.25" customHeight="1">
      <c r="A25" s="110"/>
      <c r="B25" s="143" t="s">
        <v>125</v>
      </c>
      <c r="C25" s="112">
        <v>100</v>
      </c>
      <c r="D25" s="407">
        <v>1.8042642530878135</v>
      </c>
      <c r="E25" s="407">
        <v>2.619772766631181</v>
      </c>
      <c r="F25" s="407">
        <v>16.929334319900903</v>
      </c>
      <c r="G25" s="407">
        <v>6.3180944484624639</v>
      </c>
      <c r="H25" s="407">
        <v>0.32005423482270856</v>
      </c>
      <c r="I25" s="407">
        <v>1.5048930533188813</v>
      </c>
      <c r="J25" s="407">
        <v>1.0928566853199906</v>
      </c>
      <c r="K25" s="407">
        <v>59.705984056955522</v>
      </c>
      <c r="L25" s="407">
        <v>6.4625700444617946</v>
      </c>
      <c r="M25" s="408">
        <v>2.3778139774289224</v>
      </c>
      <c r="N25" s="303"/>
      <c r="O25" s="303"/>
      <c r="P25" s="303"/>
      <c r="Q25" s="303"/>
      <c r="R25" s="303"/>
      <c r="S25" s="303"/>
      <c r="T25" s="303"/>
      <c r="U25" s="303"/>
      <c r="V25" s="303"/>
      <c r="W25" s="303"/>
      <c r="X25" s="303"/>
      <c r="Y25" s="179"/>
    </row>
    <row r="26" spans="1:26" ht="15">
      <c r="A26" s="116"/>
      <c r="B26" s="75"/>
      <c r="C26" s="144"/>
      <c r="D26" s="182"/>
      <c r="E26" s="144"/>
      <c r="F26" s="144"/>
      <c r="G26" s="144"/>
      <c r="H26" s="144"/>
      <c r="I26" s="144"/>
      <c r="J26" s="144"/>
      <c r="K26" s="144"/>
      <c r="L26" s="144"/>
      <c r="M26" s="144"/>
      <c r="N26" s="217"/>
      <c r="O26" s="217"/>
      <c r="P26" s="217"/>
      <c r="Q26" s="217"/>
      <c r="R26" s="217"/>
      <c r="S26" s="217"/>
      <c r="T26" s="217"/>
      <c r="U26" s="217"/>
      <c r="V26" s="217"/>
      <c r="W26" s="217"/>
    </row>
    <row r="27" spans="1:26">
      <c r="A27" s="580" t="s">
        <v>53</v>
      </c>
      <c r="B27" s="580"/>
      <c r="C27" s="580"/>
      <c r="D27" s="580"/>
      <c r="E27" s="589"/>
      <c r="F27" s="589"/>
      <c r="G27" s="19"/>
      <c r="H27" s="19"/>
      <c r="I27" s="19"/>
      <c r="J27" s="19"/>
      <c r="K27" s="19"/>
      <c r="L27" s="19"/>
      <c r="M27" s="5"/>
      <c r="N27" s="13"/>
    </row>
    <row r="28" spans="1:26" s="24" customFormat="1" ht="19.5" customHeight="1">
      <c r="A28" s="29" t="s">
        <v>160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74"/>
      <c r="N28" s="60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spans="1:26" s="24" customFormat="1" ht="14.25" customHeight="1">
      <c r="A29" s="29" t="s">
        <v>161</v>
      </c>
      <c r="B29" s="30"/>
      <c r="C29" s="30"/>
      <c r="D29" s="30"/>
      <c r="E29" s="30"/>
      <c r="F29" s="30"/>
      <c r="G29" s="26"/>
      <c r="H29" s="26"/>
      <c r="I29" s="26"/>
      <c r="J29" s="26"/>
      <c r="K29" s="372"/>
      <c r="L29" s="372"/>
      <c r="M29" s="374"/>
      <c r="N29" s="60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1:26" s="24" customFormat="1" ht="21" customHeight="1">
      <c r="A30" s="29" t="s">
        <v>162</v>
      </c>
      <c r="B30" s="30"/>
      <c r="C30" s="30"/>
      <c r="D30" s="30"/>
      <c r="E30" s="30"/>
      <c r="F30" s="30"/>
      <c r="G30" s="26"/>
      <c r="H30" s="26"/>
      <c r="I30" s="26"/>
      <c r="J30" s="26"/>
      <c r="K30" s="372"/>
      <c r="L30" s="372"/>
      <c r="M30" s="374"/>
      <c r="N30" s="60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6" s="24" customFormat="1" ht="15.75" customHeight="1">
      <c r="A31" s="29" t="s">
        <v>163</v>
      </c>
      <c r="B31" s="29"/>
      <c r="C31" s="29"/>
      <c r="D31" s="29"/>
      <c r="E31" s="29"/>
      <c r="F31" s="29"/>
      <c r="G31" s="26"/>
      <c r="H31" s="26"/>
      <c r="I31" s="26"/>
      <c r="J31" s="26"/>
      <c r="K31" s="372"/>
      <c r="L31" s="372"/>
      <c r="M31" s="23"/>
      <c r="N31" s="60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s="24" customFormat="1">
      <c r="A32" s="580" t="s">
        <v>164</v>
      </c>
      <c r="B32" s="580"/>
      <c r="C32" s="580"/>
      <c r="D32" s="580"/>
      <c r="E32" s="589"/>
      <c r="F32" s="589"/>
      <c r="G32" s="26"/>
      <c r="H32" s="26"/>
      <c r="I32" s="26"/>
      <c r="J32" s="26"/>
      <c r="K32" s="372"/>
      <c r="L32" s="372"/>
      <c r="M32" s="23"/>
      <c r="N32" s="60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1:26" s="24" customFormat="1" ht="13.5" customHeight="1">
      <c r="A33" s="116" t="s">
        <v>306</v>
      </c>
      <c r="B33" s="371"/>
      <c r="C33" s="371"/>
      <c r="D33" s="371"/>
      <c r="E33" s="372"/>
      <c r="F33" s="372"/>
      <c r="G33" s="26"/>
      <c r="H33" s="26"/>
      <c r="I33" s="26"/>
      <c r="J33" s="26"/>
      <c r="K33" s="372"/>
      <c r="L33" s="372"/>
      <c r="M33" s="23"/>
      <c r="N33" s="60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1:26" s="24" customFormat="1" ht="13.5" customHeight="1">
      <c r="A34" s="116" t="s">
        <v>131</v>
      </c>
      <c r="B34" s="371"/>
      <c r="C34" s="371"/>
      <c r="D34" s="371"/>
      <c r="E34" s="372"/>
      <c r="F34" s="372"/>
      <c r="G34" s="26"/>
      <c r="H34" s="26"/>
      <c r="I34" s="26"/>
      <c r="J34" s="26"/>
      <c r="K34" s="372"/>
      <c r="L34" s="372"/>
      <c r="M34" s="23"/>
      <c r="N34" s="60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1:26" s="24" customFormat="1" ht="13.5" customHeight="1">
      <c r="A35" s="590" t="s">
        <v>132</v>
      </c>
      <c r="B35" s="590"/>
      <c r="C35" s="590"/>
      <c r="D35" s="590"/>
      <c r="E35" s="589"/>
      <c r="F35" s="589"/>
      <c r="G35" s="26"/>
      <c r="H35" s="26"/>
      <c r="I35" s="26"/>
      <c r="J35" s="26"/>
      <c r="K35" s="372"/>
      <c r="L35" s="372"/>
      <c r="M35" s="23"/>
      <c r="N35" s="60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6" ht="13.5" customHeight="1">
      <c r="A36" s="581" t="s">
        <v>133</v>
      </c>
      <c r="B36" s="581"/>
      <c r="C36" s="581"/>
      <c r="D36" s="581"/>
      <c r="E36" s="581"/>
      <c r="F36" s="372"/>
    </row>
    <row r="37" spans="1:26" ht="13.5" customHeight="1">
      <c r="A37" s="23" t="s">
        <v>60</v>
      </c>
      <c r="D37" s="409"/>
      <c r="E37" s="409"/>
      <c r="F37" s="409"/>
      <c r="G37" s="409"/>
      <c r="H37" s="409"/>
      <c r="I37" s="409"/>
      <c r="J37" s="409"/>
      <c r="K37" s="409"/>
      <c r="L37" s="409"/>
      <c r="M37" s="409"/>
    </row>
    <row r="38" spans="1:26">
      <c r="D38" s="403"/>
      <c r="E38" s="403"/>
      <c r="F38" s="403"/>
      <c r="G38" s="403"/>
      <c r="H38" s="403"/>
      <c r="I38" s="403"/>
      <c r="J38" s="403"/>
      <c r="K38" s="403"/>
      <c r="L38" s="403"/>
      <c r="M38" s="403"/>
    </row>
    <row r="39" spans="1:26">
      <c r="D39" s="404"/>
      <c r="E39" s="404"/>
      <c r="F39" s="404"/>
      <c r="G39" s="404"/>
      <c r="H39" s="404"/>
      <c r="I39" s="404"/>
      <c r="J39" s="404"/>
      <c r="K39" s="404"/>
      <c r="L39" s="404"/>
      <c r="M39" s="404"/>
    </row>
    <row r="41" spans="1:26" ht="27.75" customHeight="1">
      <c r="C41" s="406"/>
    </row>
  </sheetData>
  <mergeCells count="9">
    <mergeCell ref="A32:F32"/>
    <mergeCell ref="A35:F35"/>
    <mergeCell ref="A36:E36"/>
    <mergeCell ref="A1:M1"/>
    <mergeCell ref="A2:M2"/>
    <mergeCell ref="A3:M3"/>
    <mergeCell ref="A5:A6"/>
    <mergeCell ref="C5:M5"/>
    <mergeCell ref="A27:F27"/>
  </mergeCells>
  <printOptions horizontalCentered="1"/>
  <pageMargins left="0.39370078740157483" right="0.39370078740157483" top="0.98425196850393704" bottom="0.98425196850393704" header="0.31496062992125984" footer="0.31496062992125984"/>
  <pageSetup scale="4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theme="6" tint="0.79998168889431442"/>
  </sheetPr>
  <dimension ref="A1:Z41"/>
  <sheetViews>
    <sheetView zoomScale="80" zoomScaleNormal="80" zoomScaleSheetLayoutView="62" workbookViewId="0">
      <selection sqref="A1:M1"/>
    </sheetView>
  </sheetViews>
  <sheetFormatPr baseColWidth="10" defaultColWidth="11" defaultRowHeight="12.75"/>
  <cols>
    <col min="1" max="1" width="17" style="2" customWidth="1"/>
    <col min="2" max="2" width="48.28515625" style="2" customWidth="1"/>
    <col min="3" max="9" width="13.5703125" style="2" customWidth="1"/>
    <col min="10" max="10" width="15.42578125" style="2" customWidth="1"/>
    <col min="11" max="13" width="13.5703125" style="2" customWidth="1"/>
    <col min="14" max="26" width="11" style="14"/>
    <col min="27" max="256" width="11" style="2"/>
    <col min="257" max="257" width="17" style="2" customWidth="1"/>
    <col min="258" max="258" width="48.28515625" style="2" customWidth="1"/>
    <col min="259" max="265" width="13.5703125" style="2" customWidth="1"/>
    <col min="266" max="266" width="15.42578125" style="2" customWidth="1"/>
    <col min="267" max="269" width="13.5703125" style="2" customWidth="1"/>
    <col min="270" max="512" width="11" style="2"/>
    <col min="513" max="513" width="17" style="2" customWidth="1"/>
    <col min="514" max="514" width="48.28515625" style="2" customWidth="1"/>
    <col min="515" max="521" width="13.5703125" style="2" customWidth="1"/>
    <col min="522" max="522" width="15.42578125" style="2" customWidth="1"/>
    <col min="523" max="525" width="13.5703125" style="2" customWidth="1"/>
    <col min="526" max="768" width="11" style="2"/>
    <col min="769" max="769" width="17" style="2" customWidth="1"/>
    <col min="770" max="770" width="48.28515625" style="2" customWidth="1"/>
    <col min="771" max="777" width="13.5703125" style="2" customWidth="1"/>
    <col min="778" max="778" width="15.42578125" style="2" customWidth="1"/>
    <col min="779" max="781" width="13.5703125" style="2" customWidth="1"/>
    <col min="782" max="1024" width="11" style="2"/>
    <col min="1025" max="1025" width="17" style="2" customWidth="1"/>
    <col min="1026" max="1026" width="48.28515625" style="2" customWidth="1"/>
    <col min="1027" max="1033" width="13.5703125" style="2" customWidth="1"/>
    <col min="1034" max="1034" width="15.42578125" style="2" customWidth="1"/>
    <col min="1035" max="1037" width="13.5703125" style="2" customWidth="1"/>
    <col min="1038" max="1280" width="11" style="2"/>
    <col min="1281" max="1281" width="17" style="2" customWidth="1"/>
    <col min="1282" max="1282" width="48.28515625" style="2" customWidth="1"/>
    <col min="1283" max="1289" width="13.5703125" style="2" customWidth="1"/>
    <col min="1290" max="1290" width="15.42578125" style="2" customWidth="1"/>
    <col min="1291" max="1293" width="13.5703125" style="2" customWidth="1"/>
    <col min="1294" max="1536" width="11" style="2"/>
    <col min="1537" max="1537" width="17" style="2" customWidth="1"/>
    <col min="1538" max="1538" width="48.28515625" style="2" customWidth="1"/>
    <col min="1539" max="1545" width="13.5703125" style="2" customWidth="1"/>
    <col min="1546" max="1546" width="15.42578125" style="2" customWidth="1"/>
    <col min="1547" max="1549" width="13.5703125" style="2" customWidth="1"/>
    <col min="1550" max="1792" width="11" style="2"/>
    <col min="1793" max="1793" width="17" style="2" customWidth="1"/>
    <col min="1794" max="1794" width="48.28515625" style="2" customWidth="1"/>
    <col min="1795" max="1801" width="13.5703125" style="2" customWidth="1"/>
    <col min="1802" max="1802" width="15.42578125" style="2" customWidth="1"/>
    <col min="1803" max="1805" width="13.5703125" style="2" customWidth="1"/>
    <col min="1806" max="2048" width="11" style="2"/>
    <col min="2049" max="2049" width="17" style="2" customWidth="1"/>
    <col min="2050" max="2050" width="48.28515625" style="2" customWidth="1"/>
    <col min="2051" max="2057" width="13.5703125" style="2" customWidth="1"/>
    <col min="2058" max="2058" width="15.42578125" style="2" customWidth="1"/>
    <col min="2059" max="2061" width="13.5703125" style="2" customWidth="1"/>
    <col min="2062" max="2304" width="11" style="2"/>
    <col min="2305" max="2305" width="17" style="2" customWidth="1"/>
    <col min="2306" max="2306" width="48.28515625" style="2" customWidth="1"/>
    <col min="2307" max="2313" width="13.5703125" style="2" customWidth="1"/>
    <col min="2314" max="2314" width="15.42578125" style="2" customWidth="1"/>
    <col min="2315" max="2317" width="13.5703125" style="2" customWidth="1"/>
    <col min="2318" max="2560" width="11" style="2"/>
    <col min="2561" max="2561" width="17" style="2" customWidth="1"/>
    <col min="2562" max="2562" width="48.28515625" style="2" customWidth="1"/>
    <col min="2563" max="2569" width="13.5703125" style="2" customWidth="1"/>
    <col min="2570" max="2570" width="15.42578125" style="2" customWidth="1"/>
    <col min="2571" max="2573" width="13.5703125" style="2" customWidth="1"/>
    <col min="2574" max="2816" width="11" style="2"/>
    <col min="2817" max="2817" width="17" style="2" customWidth="1"/>
    <col min="2818" max="2818" width="48.28515625" style="2" customWidth="1"/>
    <col min="2819" max="2825" width="13.5703125" style="2" customWidth="1"/>
    <col min="2826" max="2826" width="15.42578125" style="2" customWidth="1"/>
    <col min="2827" max="2829" width="13.5703125" style="2" customWidth="1"/>
    <col min="2830" max="3072" width="11" style="2"/>
    <col min="3073" max="3073" width="17" style="2" customWidth="1"/>
    <col min="3074" max="3074" width="48.28515625" style="2" customWidth="1"/>
    <col min="3075" max="3081" width="13.5703125" style="2" customWidth="1"/>
    <col min="3082" max="3082" width="15.42578125" style="2" customWidth="1"/>
    <col min="3083" max="3085" width="13.5703125" style="2" customWidth="1"/>
    <col min="3086" max="3328" width="11" style="2"/>
    <col min="3329" max="3329" width="17" style="2" customWidth="1"/>
    <col min="3330" max="3330" width="48.28515625" style="2" customWidth="1"/>
    <col min="3331" max="3337" width="13.5703125" style="2" customWidth="1"/>
    <col min="3338" max="3338" width="15.42578125" style="2" customWidth="1"/>
    <col min="3339" max="3341" width="13.5703125" style="2" customWidth="1"/>
    <col min="3342" max="3584" width="11" style="2"/>
    <col min="3585" max="3585" width="17" style="2" customWidth="1"/>
    <col min="3586" max="3586" width="48.28515625" style="2" customWidth="1"/>
    <col min="3587" max="3593" width="13.5703125" style="2" customWidth="1"/>
    <col min="3594" max="3594" width="15.42578125" style="2" customWidth="1"/>
    <col min="3595" max="3597" width="13.5703125" style="2" customWidth="1"/>
    <col min="3598" max="3840" width="11" style="2"/>
    <col min="3841" max="3841" width="17" style="2" customWidth="1"/>
    <col min="3842" max="3842" width="48.28515625" style="2" customWidth="1"/>
    <col min="3843" max="3849" width="13.5703125" style="2" customWidth="1"/>
    <col min="3850" max="3850" width="15.42578125" style="2" customWidth="1"/>
    <col min="3851" max="3853" width="13.5703125" style="2" customWidth="1"/>
    <col min="3854" max="4096" width="11" style="2"/>
    <col min="4097" max="4097" width="17" style="2" customWidth="1"/>
    <col min="4098" max="4098" width="48.28515625" style="2" customWidth="1"/>
    <col min="4099" max="4105" width="13.5703125" style="2" customWidth="1"/>
    <col min="4106" max="4106" width="15.42578125" style="2" customWidth="1"/>
    <col min="4107" max="4109" width="13.5703125" style="2" customWidth="1"/>
    <col min="4110" max="4352" width="11" style="2"/>
    <col min="4353" max="4353" width="17" style="2" customWidth="1"/>
    <col min="4354" max="4354" width="48.28515625" style="2" customWidth="1"/>
    <col min="4355" max="4361" width="13.5703125" style="2" customWidth="1"/>
    <col min="4362" max="4362" width="15.42578125" style="2" customWidth="1"/>
    <col min="4363" max="4365" width="13.5703125" style="2" customWidth="1"/>
    <col min="4366" max="4608" width="11" style="2"/>
    <col min="4609" max="4609" width="17" style="2" customWidth="1"/>
    <col min="4610" max="4610" width="48.28515625" style="2" customWidth="1"/>
    <col min="4611" max="4617" width="13.5703125" style="2" customWidth="1"/>
    <col min="4618" max="4618" width="15.42578125" style="2" customWidth="1"/>
    <col min="4619" max="4621" width="13.5703125" style="2" customWidth="1"/>
    <col min="4622" max="4864" width="11" style="2"/>
    <col min="4865" max="4865" width="17" style="2" customWidth="1"/>
    <col min="4866" max="4866" width="48.28515625" style="2" customWidth="1"/>
    <col min="4867" max="4873" width="13.5703125" style="2" customWidth="1"/>
    <col min="4874" max="4874" width="15.42578125" style="2" customWidth="1"/>
    <col min="4875" max="4877" width="13.5703125" style="2" customWidth="1"/>
    <col min="4878" max="5120" width="11" style="2"/>
    <col min="5121" max="5121" width="17" style="2" customWidth="1"/>
    <col min="5122" max="5122" width="48.28515625" style="2" customWidth="1"/>
    <col min="5123" max="5129" width="13.5703125" style="2" customWidth="1"/>
    <col min="5130" max="5130" width="15.42578125" style="2" customWidth="1"/>
    <col min="5131" max="5133" width="13.5703125" style="2" customWidth="1"/>
    <col min="5134" max="5376" width="11" style="2"/>
    <col min="5377" max="5377" width="17" style="2" customWidth="1"/>
    <col min="5378" max="5378" width="48.28515625" style="2" customWidth="1"/>
    <col min="5379" max="5385" width="13.5703125" style="2" customWidth="1"/>
    <col min="5386" max="5386" width="15.42578125" style="2" customWidth="1"/>
    <col min="5387" max="5389" width="13.5703125" style="2" customWidth="1"/>
    <col min="5390" max="5632" width="11" style="2"/>
    <col min="5633" max="5633" width="17" style="2" customWidth="1"/>
    <col min="5634" max="5634" width="48.28515625" style="2" customWidth="1"/>
    <col min="5635" max="5641" width="13.5703125" style="2" customWidth="1"/>
    <col min="5642" max="5642" width="15.42578125" style="2" customWidth="1"/>
    <col min="5643" max="5645" width="13.5703125" style="2" customWidth="1"/>
    <col min="5646" max="5888" width="11" style="2"/>
    <col min="5889" max="5889" width="17" style="2" customWidth="1"/>
    <col min="5890" max="5890" width="48.28515625" style="2" customWidth="1"/>
    <col min="5891" max="5897" width="13.5703125" style="2" customWidth="1"/>
    <col min="5898" max="5898" width="15.42578125" style="2" customWidth="1"/>
    <col min="5899" max="5901" width="13.5703125" style="2" customWidth="1"/>
    <col min="5902" max="6144" width="11" style="2"/>
    <col min="6145" max="6145" width="17" style="2" customWidth="1"/>
    <col min="6146" max="6146" width="48.28515625" style="2" customWidth="1"/>
    <col min="6147" max="6153" width="13.5703125" style="2" customWidth="1"/>
    <col min="6154" max="6154" width="15.42578125" style="2" customWidth="1"/>
    <col min="6155" max="6157" width="13.5703125" style="2" customWidth="1"/>
    <col min="6158" max="6400" width="11" style="2"/>
    <col min="6401" max="6401" width="17" style="2" customWidth="1"/>
    <col min="6402" max="6402" width="48.28515625" style="2" customWidth="1"/>
    <col min="6403" max="6409" width="13.5703125" style="2" customWidth="1"/>
    <col min="6410" max="6410" width="15.42578125" style="2" customWidth="1"/>
    <col min="6411" max="6413" width="13.5703125" style="2" customWidth="1"/>
    <col min="6414" max="6656" width="11" style="2"/>
    <col min="6657" max="6657" width="17" style="2" customWidth="1"/>
    <col min="6658" max="6658" width="48.28515625" style="2" customWidth="1"/>
    <col min="6659" max="6665" width="13.5703125" style="2" customWidth="1"/>
    <col min="6666" max="6666" width="15.42578125" style="2" customWidth="1"/>
    <col min="6667" max="6669" width="13.5703125" style="2" customWidth="1"/>
    <col min="6670" max="6912" width="11" style="2"/>
    <col min="6913" max="6913" width="17" style="2" customWidth="1"/>
    <col min="6914" max="6914" width="48.28515625" style="2" customWidth="1"/>
    <col min="6915" max="6921" width="13.5703125" style="2" customWidth="1"/>
    <col min="6922" max="6922" width="15.42578125" style="2" customWidth="1"/>
    <col min="6923" max="6925" width="13.5703125" style="2" customWidth="1"/>
    <col min="6926" max="7168" width="11" style="2"/>
    <col min="7169" max="7169" width="17" style="2" customWidth="1"/>
    <col min="7170" max="7170" width="48.28515625" style="2" customWidth="1"/>
    <col min="7171" max="7177" width="13.5703125" style="2" customWidth="1"/>
    <col min="7178" max="7178" width="15.42578125" style="2" customWidth="1"/>
    <col min="7179" max="7181" width="13.5703125" style="2" customWidth="1"/>
    <col min="7182" max="7424" width="11" style="2"/>
    <col min="7425" max="7425" width="17" style="2" customWidth="1"/>
    <col min="7426" max="7426" width="48.28515625" style="2" customWidth="1"/>
    <col min="7427" max="7433" width="13.5703125" style="2" customWidth="1"/>
    <col min="7434" max="7434" width="15.42578125" style="2" customWidth="1"/>
    <col min="7435" max="7437" width="13.5703125" style="2" customWidth="1"/>
    <col min="7438" max="7680" width="11" style="2"/>
    <col min="7681" max="7681" width="17" style="2" customWidth="1"/>
    <col min="7682" max="7682" width="48.28515625" style="2" customWidth="1"/>
    <col min="7683" max="7689" width="13.5703125" style="2" customWidth="1"/>
    <col min="7690" max="7690" width="15.42578125" style="2" customWidth="1"/>
    <col min="7691" max="7693" width="13.5703125" style="2" customWidth="1"/>
    <col min="7694" max="7936" width="11" style="2"/>
    <col min="7937" max="7937" width="17" style="2" customWidth="1"/>
    <col min="7938" max="7938" width="48.28515625" style="2" customWidth="1"/>
    <col min="7939" max="7945" width="13.5703125" style="2" customWidth="1"/>
    <col min="7946" max="7946" width="15.42578125" style="2" customWidth="1"/>
    <col min="7947" max="7949" width="13.5703125" style="2" customWidth="1"/>
    <col min="7950" max="8192" width="11" style="2"/>
    <col min="8193" max="8193" width="17" style="2" customWidth="1"/>
    <col min="8194" max="8194" width="48.28515625" style="2" customWidth="1"/>
    <col min="8195" max="8201" width="13.5703125" style="2" customWidth="1"/>
    <col min="8202" max="8202" width="15.42578125" style="2" customWidth="1"/>
    <col min="8203" max="8205" width="13.5703125" style="2" customWidth="1"/>
    <col min="8206" max="8448" width="11" style="2"/>
    <col min="8449" max="8449" width="17" style="2" customWidth="1"/>
    <col min="8450" max="8450" width="48.28515625" style="2" customWidth="1"/>
    <col min="8451" max="8457" width="13.5703125" style="2" customWidth="1"/>
    <col min="8458" max="8458" width="15.42578125" style="2" customWidth="1"/>
    <col min="8459" max="8461" width="13.5703125" style="2" customWidth="1"/>
    <col min="8462" max="8704" width="11" style="2"/>
    <col min="8705" max="8705" width="17" style="2" customWidth="1"/>
    <col min="8706" max="8706" width="48.28515625" style="2" customWidth="1"/>
    <col min="8707" max="8713" width="13.5703125" style="2" customWidth="1"/>
    <col min="8714" max="8714" width="15.42578125" style="2" customWidth="1"/>
    <col min="8715" max="8717" width="13.5703125" style="2" customWidth="1"/>
    <col min="8718" max="8960" width="11" style="2"/>
    <col min="8961" max="8961" width="17" style="2" customWidth="1"/>
    <col min="8962" max="8962" width="48.28515625" style="2" customWidth="1"/>
    <col min="8963" max="8969" width="13.5703125" style="2" customWidth="1"/>
    <col min="8970" max="8970" width="15.42578125" style="2" customWidth="1"/>
    <col min="8971" max="8973" width="13.5703125" style="2" customWidth="1"/>
    <col min="8974" max="9216" width="11" style="2"/>
    <col min="9217" max="9217" width="17" style="2" customWidth="1"/>
    <col min="9218" max="9218" width="48.28515625" style="2" customWidth="1"/>
    <col min="9219" max="9225" width="13.5703125" style="2" customWidth="1"/>
    <col min="9226" max="9226" width="15.42578125" style="2" customWidth="1"/>
    <col min="9227" max="9229" width="13.5703125" style="2" customWidth="1"/>
    <col min="9230" max="9472" width="11" style="2"/>
    <col min="9473" max="9473" width="17" style="2" customWidth="1"/>
    <col min="9474" max="9474" width="48.28515625" style="2" customWidth="1"/>
    <col min="9475" max="9481" width="13.5703125" style="2" customWidth="1"/>
    <col min="9482" max="9482" width="15.42578125" style="2" customWidth="1"/>
    <col min="9483" max="9485" width="13.5703125" style="2" customWidth="1"/>
    <col min="9486" max="9728" width="11" style="2"/>
    <col min="9729" max="9729" width="17" style="2" customWidth="1"/>
    <col min="9730" max="9730" width="48.28515625" style="2" customWidth="1"/>
    <col min="9731" max="9737" width="13.5703125" style="2" customWidth="1"/>
    <col min="9738" max="9738" width="15.42578125" style="2" customWidth="1"/>
    <col min="9739" max="9741" width="13.5703125" style="2" customWidth="1"/>
    <col min="9742" max="9984" width="11" style="2"/>
    <col min="9985" max="9985" width="17" style="2" customWidth="1"/>
    <col min="9986" max="9986" width="48.28515625" style="2" customWidth="1"/>
    <col min="9987" max="9993" width="13.5703125" style="2" customWidth="1"/>
    <col min="9994" max="9994" width="15.42578125" style="2" customWidth="1"/>
    <col min="9995" max="9997" width="13.5703125" style="2" customWidth="1"/>
    <col min="9998" max="10240" width="11" style="2"/>
    <col min="10241" max="10241" width="17" style="2" customWidth="1"/>
    <col min="10242" max="10242" width="48.28515625" style="2" customWidth="1"/>
    <col min="10243" max="10249" width="13.5703125" style="2" customWidth="1"/>
    <col min="10250" max="10250" width="15.42578125" style="2" customWidth="1"/>
    <col min="10251" max="10253" width="13.5703125" style="2" customWidth="1"/>
    <col min="10254" max="10496" width="11" style="2"/>
    <col min="10497" max="10497" width="17" style="2" customWidth="1"/>
    <col min="10498" max="10498" width="48.28515625" style="2" customWidth="1"/>
    <col min="10499" max="10505" width="13.5703125" style="2" customWidth="1"/>
    <col min="10506" max="10506" width="15.42578125" style="2" customWidth="1"/>
    <col min="10507" max="10509" width="13.5703125" style="2" customWidth="1"/>
    <col min="10510" max="10752" width="11" style="2"/>
    <col min="10753" max="10753" width="17" style="2" customWidth="1"/>
    <col min="10754" max="10754" width="48.28515625" style="2" customWidth="1"/>
    <col min="10755" max="10761" width="13.5703125" style="2" customWidth="1"/>
    <col min="10762" max="10762" width="15.42578125" style="2" customWidth="1"/>
    <col min="10763" max="10765" width="13.5703125" style="2" customWidth="1"/>
    <col min="10766" max="11008" width="11" style="2"/>
    <col min="11009" max="11009" width="17" style="2" customWidth="1"/>
    <col min="11010" max="11010" width="48.28515625" style="2" customWidth="1"/>
    <col min="11011" max="11017" width="13.5703125" style="2" customWidth="1"/>
    <col min="11018" max="11018" width="15.42578125" style="2" customWidth="1"/>
    <col min="11019" max="11021" width="13.5703125" style="2" customWidth="1"/>
    <col min="11022" max="11264" width="11" style="2"/>
    <col min="11265" max="11265" width="17" style="2" customWidth="1"/>
    <col min="11266" max="11266" width="48.28515625" style="2" customWidth="1"/>
    <col min="11267" max="11273" width="13.5703125" style="2" customWidth="1"/>
    <col min="11274" max="11274" width="15.42578125" style="2" customWidth="1"/>
    <col min="11275" max="11277" width="13.5703125" style="2" customWidth="1"/>
    <col min="11278" max="11520" width="11" style="2"/>
    <col min="11521" max="11521" width="17" style="2" customWidth="1"/>
    <col min="11522" max="11522" width="48.28515625" style="2" customWidth="1"/>
    <col min="11523" max="11529" width="13.5703125" style="2" customWidth="1"/>
    <col min="11530" max="11530" width="15.42578125" style="2" customWidth="1"/>
    <col min="11531" max="11533" width="13.5703125" style="2" customWidth="1"/>
    <col min="11534" max="11776" width="11" style="2"/>
    <col min="11777" max="11777" width="17" style="2" customWidth="1"/>
    <col min="11778" max="11778" width="48.28515625" style="2" customWidth="1"/>
    <col min="11779" max="11785" width="13.5703125" style="2" customWidth="1"/>
    <col min="11786" max="11786" width="15.42578125" style="2" customWidth="1"/>
    <col min="11787" max="11789" width="13.5703125" style="2" customWidth="1"/>
    <col min="11790" max="12032" width="11" style="2"/>
    <col min="12033" max="12033" width="17" style="2" customWidth="1"/>
    <col min="12034" max="12034" width="48.28515625" style="2" customWidth="1"/>
    <col min="12035" max="12041" width="13.5703125" style="2" customWidth="1"/>
    <col min="12042" max="12042" width="15.42578125" style="2" customWidth="1"/>
    <col min="12043" max="12045" width="13.5703125" style="2" customWidth="1"/>
    <col min="12046" max="12288" width="11" style="2"/>
    <col min="12289" max="12289" width="17" style="2" customWidth="1"/>
    <col min="12290" max="12290" width="48.28515625" style="2" customWidth="1"/>
    <col min="12291" max="12297" width="13.5703125" style="2" customWidth="1"/>
    <col min="12298" max="12298" width="15.42578125" style="2" customWidth="1"/>
    <col min="12299" max="12301" width="13.5703125" style="2" customWidth="1"/>
    <col min="12302" max="12544" width="11" style="2"/>
    <col min="12545" max="12545" width="17" style="2" customWidth="1"/>
    <col min="12546" max="12546" width="48.28515625" style="2" customWidth="1"/>
    <col min="12547" max="12553" width="13.5703125" style="2" customWidth="1"/>
    <col min="12554" max="12554" width="15.42578125" style="2" customWidth="1"/>
    <col min="12555" max="12557" width="13.5703125" style="2" customWidth="1"/>
    <col min="12558" max="12800" width="11" style="2"/>
    <col min="12801" max="12801" width="17" style="2" customWidth="1"/>
    <col min="12802" max="12802" width="48.28515625" style="2" customWidth="1"/>
    <col min="12803" max="12809" width="13.5703125" style="2" customWidth="1"/>
    <col min="12810" max="12810" width="15.42578125" style="2" customWidth="1"/>
    <col min="12811" max="12813" width="13.5703125" style="2" customWidth="1"/>
    <col min="12814" max="13056" width="11" style="2"/>
    <col min="13057" max="13057" width="17" style="2" customWidth="1"/>
    <col min="13058" max="13058" width="48.28515625" style="2" customWidth="1"/>
    <col min="13059" max="13065" width="13.5703125" style="2" customWidth="1"/>
    <col min="13066" max="13066" width="15.42578125" style="2" customWidth="1"/>
    <col min="13067" max="13069" width="13.5703125" style="2" customWidth="1"/>
    <col min="13070" max="13312" width="11" style="2"/>
    <col min="13313" max="13313" width="17" style="2" customWidth="1"/>
    <col min="13314" max="13314" width="48.28515625" style="2" customWidth="1"/>
    <col min="13315" max="13321" width="13.5703125" style="2" customWidth="1"/>
    <col min="13322" max="13322" width="15.42578125" style="2" customWidth="1"/>
    <col min="13323" max="13325" width="13.5703125" style="2" customWidth="1"/>
    <col min="13326" max="13568" width="11" style="2"/>
    <col min="13569" max="13569" width="17" style="2" customWidth="1"/>
    <col min="13570" max="13570" width="48.28515625" style="2" customWidth="1"/>
    <col min="13571" max="13577" width="13.5703125" style="2" customWidth="1"/>
    <col min="13578" max="13578" width="15.42578125" style="2" customWidth="1"/>
    <col min="13579" max="13581" width="13.5703125" style="2" customWidth="1"/>
    <col min="13582" max="13824" width="11" style="2"/>
    <col min="13825" max="13825" width="17" style="2" customWidth="1"/>
    <col min="13826" max="13826" width="48.28515625" style="2" customWidth="1"/>
    <col min="13827" max="13833" width="13.5703125" style="2" customWidth="1"/>
    <col min="13834" max="13834" width="15.42578125" style="2" customWidth="1"/>
    <col min="13835" max="13837" width="13.5703125" style="2" customWidth="1"/>
    <col min="13838" max="14080" width="11" style="2"/>
    <col min="14081" max="14081" width="17" style="2" customWidth="1"/>
    <col min="14082" max="14082" width="48.28515625" style="2" customWidth="1"/>
    <col min="14083" max="14089" width="13.5703125" style="2" customWidth="1"/>
    <col min="14090" max="14090" width="15.42578125" style="2" customWidth="1"/>
    <col min="14091" max="14093" width="13.5703125" style="2" customWidth="1"/>
    <col min="14094" max="14336" width="11" style="2"/>
    <col min="14337" max="14337" width="17" style="2" customWidth="1"/>
    <col min="14338" max="14338" width="48.28515625" style="2" customWidth="1"/>
    <col min="14339" max="14345" width="13.5703125" style="2" customWidth="1"/>
    <col min="14346" max="14346" width="15.42578125" style="2" customWidth="1"/>
    <col min="14347" max="14349" width="13.5703125" style="2" customWidth="1"/>
    <col min="14350" max="14592" width="11" style="2"/>
    <col min="14593" max="14593" width="17" style="2" customWidth="1"/>
    <col min="14594" max="14594" width="48.28515625" style="2" customWidth="1"/>
    <col min="14595" max="14601" width="13.5703125" style="2" customWidth="1"/>
    <col min="14602" max="14602" width="15.42578125" style="2" customWidth="1"/>
    <col min="14603" max="14605" width="13.5703125" style="2" customWidth="1"/>
    <col min="14606" max="14848" width="11" style="2"/>
    <col min="14849" max="14849" width="17" style="2" customWidth="1"/>
    <col min="14850" max="14850" width="48.28515625" style="2" customWidth="1"/>
    <col min="14851" max="14857" width="13.5703125" style="2" customWidth="1"/>
    <col min="14858" max="14858" width="15.42578125" style="2" customWidth="1"/>
    <col min="14859" max="14861" width="13.5703125" style="2" customWidth="1"/>
    <col min="14862" max="15104" width="11" style="2"/>
    <col min="15105" max="15105" width="17" style="2" customWidth="1"/>
    <col min="15106" max="15106" width="48.28515625" style="2" customWidth="1"/>
    <col min="15107" max="15113" width="13.5703125" style="2" customWidth="1"/>
    <col min="15114" max="15114" width="15.42578125" style="2" customWidth="1"/>
    <col min="15115" max="15117" width="13.5703125" style="2" customWidth="1"/>
    <col min="15118" max="15360" width="11" style="2"/>
    <col min="15361" max="15361" width="17" style="2" customWidth="1"/>
    <col min="15362" max="15362" width="48.28515625" style="2" customWidth="1"/>
    <col min="15363" max="15369" width="13.5703125" style="2" customWidth="1"/>
    <col min="15370" max="15370" width="15.42578125" style="2" customWidth="1"/>
    <col min="15371" max="15373" width="13.5703125" style="2" customWidth="1"/>
    <col min="15374" max="15616" width="11" style="2"/>
    <col min="15617" max="15617" width="17" style="2" customWidth="1"/>
    <col min="15618" max="15618" width="48.28515625" style="2" customWidth="1"/>
    <col min="15619" max="15625" width="13.5703125" style="2" customWidth="1"/>
    <col min="15626" max="15626" width="15.42578125" style="2" customWidth="1"/>
    <col min="15627" max="15629" width="13.5703125" style="2" customWidth="1"/>
    <col min="15630" max="15872" width="11" style="2"/>
    <col min="15873" max="15873" width="17" style="2" customWidth="1"/>
    <col min="15874" max="15874" width="48.28515625" style="2" customWidth="1"/>
    <col min="15875" max="15881" width="13.5703125" style="2" customWidth="1"/>
    <col min="15882" max="15882" width="15.42578125" style="2" customWidth="1"/>
    <col min="15883" max="15885" width="13.5703125" style="2" customWidth="1"/>
    <col min="15886" max="16128" width="11" style="2"/>
    <col min="16129" max="16129" width="17" style="2" customWidth="1"/>
    <col min="16130" max="16130" width="48.28515625" style="2" customWidth="1"/>
    <col min="16131" max="16137" width="13.5703125" style="2" customWidth="1"/>
    <col min="16138" max="16138" width="15.42578125" style="2" customWidth="1"/>
    <col min="16139" max="16141" width="13.5703125" style="2" customWidth="1"/>
    <col min="16142" max="16384" width="11" style="2"/>
  </cols>
  <sheetData>
    <row r="1" spans="1:26">
      <c r="A1" s="563" t="s">
        <v>35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</row>
    <row r="2" spans="1:26">
      <c r="A2" s="564" t="s">
        <v>36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</row>
    <row r="3" spans="1:26" s="23" customFormat="1" ht="19.5" customHeight="1">
      <c r="A3" s="563" t="s">
        <v>37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26" s="18" customFormat="1" ht="33" customHeight="1">
      <c r="A4" s="4" t="s">
        <v>311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</row>
    <row r="5" spans="1:26" s="18" customFormat="1" ht="37.5" customHeight="1">
      <c r="A5" s="555" t="s">
        <v>106</v>
      </c>
      <c r="B5" s="83" t="s">
        <v>107</v>
      </c>
      <c r="C5" s="557" t="s">
        <v>158</v>
      </c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</row>
    <row r="6" spans="1:26" s="18" customFormat="1" ht="37.5" customHeight="1">
      <c r="A6" s="556"/>
      <c r="B6" s="136"/>
      <c r="C6" s="137" t="s">
        <v>159</v>
      </c>
      <c r="D6" s="137" t="s">
        <v>40</v>
      </c>
      <c r="E6" s="137" t="s">
        <v>41</v>
      </c>
      <c r="F6" s="137" t="s">
        <v>42</v>
      </c>
      <c r="G6" s="137" t="s">
        <v>43</v>
      </c>
      <c r="H6" s="137" t="s">
        <v>44</v>
      </c>
      <c r="I6" s="137" t="s">
        <v>45</v>
      </c>
      <c r="J6" s="137" t="s">
        <v>46</v>
      </c>
      <c r="K6" s="137" t="s">
        <v>47</v>
      </c>
      <c r="L6" s="137" t="s">
        <v>61</v>
      </c>
      <c r="M6" s="138" t="s">
        <v>49</v>
      </c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</row>
    <row r="7" spans="1:26" ht="32.25" customHeight="1">
      <c r="A7" s="85" t="s">
        <v>0</v>
      </c>
      <c r="B7" s="86" t="s">
        <v>111</v>
      </c>
      <c r="C7" s="63">
        <v>99.999999999999986</v>
      </c>
      <c r="D7" s="87">
        <v>16.087774680444895</v>
      </c>
      <c r="E7" s="87">
        <v>11.960019040762351</v>
      </c>
      <c r="F7" s="87">
        <v>1.108592570761771</v>
      </c>
      <c r="G7" s="87">
        <v>20.359500460616843</v>
      </c>
      <c r="H7" s="87">
        <v>4.3575996224199889</v>
      </c>
      <c r="I7" s="87">
        <v>4.5724209272675207</v>
      </c>
      <c r="J7" s="87">
        <v>8.9157283077679637</v>
      </c>
      <c r="K7" s="87">
        <v>8.7760479906737956</v>
      </c>
      <c r="L7" s="87">
        <v>12.909598607073644</v>
      </c>
      <c r="M7" s="88">
        <v>10.952717792211216</v>
      </c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179"/>
    </row>
    <row r="8" spans="1:26" ht="32.25" customHeight="1">
      <c r="A8" s="85" t="s">
        <v>2</v>
      </c>
      <c r="B8" s="86" t="s">
        <v>3</v>
      </c>
      <c r="C8" s="63">
        <v>100</v>
      </c>
      <c r="D8" s="87">
        <v>0.10763136523714756</v>
      </c>
      <c r="E8" s="87">
        <v>16.513978782985408</v>
      </c>
      <c r="F8" s="87">
        <v>0.33282270232445921</v>
      </c>
      <c r="G8" s="87">
        <v>4.5108295522729591</v>
      </c>
      <c r="H8" s="87">
        <v>0.82729552215679103</v>
      </c>
      <c r="I8" s="87">
        <v>28.572532758896951</v>
      </c>
      <c r="J8" s="87">
        <v>1.1749221826433813</v>
      </c>
      <c r="K8" s="87">
        <v>8.9986937557071673</v>
      </c>
      <c r="L8" s="87">
        <v>35.935800409124901</v>
      </c>
      <c r="M8" s="88">
        <v>3.0254929686508385</v>
      </c>
      <c r="N8" s="303"/>
      <c r="O8" s="303"/>
      <c r="P8" s="303"/>
      <c r="Q8" s="303"/>
      <c r="R8" s="303"/>
      <c r="S8" s="303"/>
      <c r="T8" s="303"/>
      <c r="U8" s="303"/>
      <c r="V8" s="303"/>
      <c r="W8" s="303"/>
      <c r="X8" s="303"/>
      <c r="Y8" s="179"/>
    </row>
    <row r="9" spans="1:26" ht="32.25" customHeight="1">
      <c r="A9" s="85" t="s">
        <v>4</v>
      </c>
      <c r="B9" s="86" t="s">
        <v>112</v>
      </c>
      <c r="C9" s="63">
        <v>100</v>
      </c>
      <c r="D9" s="87">
        <v>0.26923954954250923</v>
      </c>
      <c r="E9" s="87">
        <v>2.777578920673327</v>
      </c>
      <c r="F9" s="87">
        <v>43.891768960438334</v>
      </c>
      <c r="G9" s="87">
        <v>3.1649541697269115</v>
      </c>
      <c r="H9" s="87">
        <v>6.4494891584215369E-2</v>
      </c>
      <c r="I9" s="87">
        <v>0.44922596742450321</v>
      </c>
      <c r="J9" s="87">
        <v>1.0677932277444242</v>
      </c>
      <c r="K9" s="87">
        <v>39.320798906765972</v>
      </c>
      <c r="L9" s="87">
        <v>7.8451369299554212</v>
      </c>
      <c r="M9" s="88">
        <v>1.1490084761443871</v>
      </c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179"/>
    </row>
    <row r="10" spans="1:26" ht="32.25" customHeight="1">
      <c r="A10" s="85" t="s">
        <v>6</v>
      </c>
      <c r="B10" s="86" t="s">
        <v>7</v>
      </c>
      <c r="C10" s="63">
        <v>99.999999999999986</v>
      </c>
      <c r="D10" s="87">
        <v>1.8278129826859921E-2</v>
      </c>
      <c r="E10" s="87">
        <v>8.5981687640390678</v>
      </c>
      <c r="F10" s="87">
        <v>1.5999631493688604</v>
      </c>
      <c r="G10" s="87">
        <v>6.6192088192366505</v>
      </c>
      <c r="H10" s="87">
        <v>0</v>
      </c>
      <c r="I10" s="87">
        <v>1.1972659789376237</v>
      </c>
      <c r="J10" s="87">
        <v>0.32660775491513927</v>
      </c>
      <c r="K10" s="87">
        <v>66.387975013381819</v>
      </c>
      <c r="L10" s="87">
        <v>10.095158190842499</v>
      </c>
      <c r="M10" s="88">
        <v>5.1573741994514641</v>
      </c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179"/>
    </row>
    <row r="11" spans="1:26" ht="32.25" customHeight="1">
      <c r="A11" s="85" t="s">
        <v>8</v>
      </c>
      <c r="B11" s="86" t="s">
        <v>9</v>
      </c>
      <c r="C11" s="63">
        <v>100</v>
      </c>
      <c r="D11" s="87">
        <v>3.3216124235427351</v>
      </c>
      <c r="E11" s="87">
        <v>6.494116421115061</v>
      </c>
      <c r="F11" s="87">
        <v>23.47292224426868</v>
      </c>
      <c r="G11" s="87">
        <v>25.363637657257364</v>
      </c>
      <c r="H11" s="87">
        <v>9.8897920558126559E-2</v>
      </c>
      <c r="I11" s="87">
        <v>0.93003517676553038</v>
      </c>
      <c r="J11" s="87">
        <v>0.6750698602802081</v>
      </c>
      <c r="K11" s="87">
        <v>28.509416007407346</v>
      </c>
      <c r="L11" s="87">
        <v>9.8976008169537053</v>
      </c>
      <c r="M11" s="88">
        <v>1.236691471851235</v>
      </c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179"/>
    </row>
    <row r="12" spans="1:26" ht="32.25" customHeight="1">
      <c r="A12" s="85" t="s">
        <v>10</v>
      </c>
      <c r="B12" s="86" t="s">
        <v>113</v>
      </c>
      <c r="C12" s="63">
        <v>99.999999999999986</v>
      </c>
      <c r="D12" s="87">
        <v>0.37788467268325449</v>
      </c>
      <c r="E12" s="87">
        <v>1.414687583269848</v>
      </c>
      <c r="F12" s="87">
        <v>42.614540660988098</v>
      </c>
      <c r="G12" s="87">
        <v>2.7769275122869477</v>
      </c>
      <c r="H12" s="87">
        <v>3.9063976659175589E-2</v>
      </c>
      <c r="I12" s="87">
        <v>0.28976037294273155</v>
      </c>
      <c r="J12" s="87">
        <v>0.51062260917391022</v>
      </c>
      <c r="K12" s="87">
        <v>45.371944125388183</v>
      </c>
      <c r="L12" s="87">
        <v>5.9013057311508428</v>
      </c>
      <c r="M12" s="88">
        <v>0.70326275545700301</v>
      </c>
      <c r="N12" s="303"/>
      <c r="O12" s="303"/>
      <c r="P12" s="303"/>
      <c r="Q12" s="303"/>
      <c r="R12" s="303"/>
      <c r="S12" s="303"/>
      <c r="T12" s="303"/>
      <c r="U12" s="303"/>
      <c r="V12" s="303"/>
      <c r="W12" s="303"/>
      <c r="X12" s="303"/>
      <c r="Y12" s="179"/>
    </row>
    <row r="13" spans="1:26" ht="32.25" customHeight="1">
      <c r="A13" s="85" t="s">
        <v>12</v>
      </c>
      <c r="B13" s="89" t="s">
        <v>114</v>
      </c>
      <c r="C13" s="63">
        <v>100</v>
      </c>
      <c r="D13" s="87">
        <v>6.9832656612232716E-2</v>
      </c>
      <c r="E13" s="87">
        <v>0.35988659276795049</v>
      </c>
      <c r="F13" s="87">
        <v>18.712940525745879</v>
      </c>
      <c r="G13" s="87">
        <v>2.4609646509649052</v>
      </c>
      <c r="H13" s="87">
        <v>1.061712772825032E-2</v>
      </c>
      <c r="I13" s="87">
        <v>0.20926666377537489</v>
      </c>
      <c r="J13" s="87">
        <v>0.17074845113867282</v>
      </c>
      <c r="K13" s="87">
        <v>75.835778637323955</v>
      </c>
      <c r="L13" s="87">
        <v>1.2562521229807935</v>
      </c>
      <c r="M13" s="88">
        <v>0.91371257096197878</v>
      </c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179"/>
    </row>
    <row r="14" spans="1:26" ht="32.25" customHeight="1">
      <c r="A14" s="85" t="s">
        <v>14</v>
      </c>
      <c r="B14" s="86" t="s">
        <v>115</v>
      </c>
      <c r="C14" s="63">
        <v>100</v>
      </c>
      <c r="D14" s="87">
        <v>0.95230659020302133</v>
      </c>
      <c r="E14" s="87">
        <v>8.4892773555269354</v>
      </c>
      <c r="F14" s="87">
        <v>2.1829349470325785</v>
      </c>
      <c r="G14" s="87">
        <v>3.7035995370148886</v>
      </c>
      <c r="H14" s="87">
        <v>1.8100493891221824E-2</v>
      </c>
      <c r="I14" s="87">
        <v>1.0749834985836595</v>
      </c>
      <c r="J14" s="87">
        <v>0.47882670377168951</v>
      </c>
      <c r="K14" s="87">
        <v>77.991979251494456</v>
      </c>
      <c r="L14" s="87">
        <v>2.6093003126675667</v>
      </c>
      <c r="M14" s="88">
        <v>2.4986913098139829</v>
      </c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179"/>
    </row>
    <row r="15" spans="1:26" ht="32.25" customHeight="1">
      <c r="A15" s="85" t="s">
        <v>16</v>
      </c>
      <c r="B15" s="86" t="s">
        <v>17</v>
      </c>
      <c r="C15" s="63">
        <v>100</v>
      </c>
      <c r="D15" s="87">
        <v>1.0155054064685198</v>
      </c>
      <c r="E15" s="87">
        <v>1.780393987213738</v>
      </c>
      <c r="F15" s="87">
        <v>22.309712622711501</v>
      </c>
      <c r="G15" s="87">
        <v>5.5230457761625971</v>
      </c>
      <c r="H15" s="87">
        <v>0.14839410319336013</v>
      </c>
      <c r="I15" s="87">
        <v>1.7035574236378734</v>
      </c>
      <c r="J15" s="87">
        <v>1.0871046012227059</v>
      </c>
      <c r="K15" s="87">
        <v>51.076337067963827</v>
      </c>
      <c r="L15" s="87">
        <v>13.577880943875339</v>
      </c>
      <c r="M15" s="88">
        <v>1.7780680675505338</v>
      </c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179"/>
    </row>
    <row r="16" spans="1:26" ht="32.25" customHeight="1">
      <c r="A16" s="85" t="s">
        <v>18</v>
      </c>
      <c r="B16" s="86" t="s">
        <v>116</v>
      </c>
      <c r="C16" s="63">
        <v>100.00000000000001</v>
      </c>
      <c r="D16" s="87">
        <v>0.22452499092903505</v>
      </c>
      <c r="E16" s="87">
        <v>0.8035812119069039</v>
      </c>
      <c r="F16" s="87">
        <v>4.3023996488405087</v>
      </c>
      <c r="G16" s="87">
        <v>3.2346202282847671</v>
      </c>
      <c r="H16" s="87">
        <v>4.3844042559263843E-2</v>
      </c>
      <c r="I16" s="87">
        <v>0.77464140061549891</v>
      </c>
      <c r="J16" s="87">
        <v>0.56268535134184317</v>
      </c>
      <c r="K16" s="87">
        <v>87.994422942147366</v>
      </c>
      <c r="L16" s="87">
        <v>1.0062527608715151</v>
      </c>
      <c r="M16" s="88">
        <v>1.0530274225033036</v>
      </c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179"/>
    </row>
    <row r="17" spans="1:26" ht="32.25" customHeight="1">
      <c r="A17" s="85" t="s">
        <v>20</v>
      </c>
      <c r="B17" s="91" t="s">
        <v>117</v>
      </c>
      <c r="C17" s="63">
        <v>100</v>
      </c>
      <c r="D17" s="87">
        <v>0.29157872636007859</v>
      </c>
      <c r="E17" s="87">
        <v>1.0566219610391143</v>
      </c>
      <c r="F17" s="87">
        <v>2.3447399547130354</v>
      </c>
      <c r="G17" s="87">
        <v>3.5825557662222631</v>
      </c>
      <c r="H17" s="87">
        <v>3.0080160127739675E-2</v>
      </c>
      <c r="I17" s="87">
        <v>1.8044897135915172</v>
      </c>
      <c r="J17" s="87">
        <v>0.23488344753917781</v>
      </c>
      <c r="K17" s="87">
        <v>83.092587285866756</v>
      </c>
      <c r="L17" s="87">
        <v>6.3393544035272908</v>
      </c>
      <c r="M17" s="88">
        <v>1.2231085810130282</v>
      </c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179"/>
    </row>
    <row r="18" spans="1:26" ht="32.25" customHeight="1">
      <c r="A18" s="85" t="s">
        <v>22</v>
      </c>
      <c r="B18" s="92" t="s">
        <v>118</v>
      </c>
      <c r="C18" s="63">
        <v>99.999999999999986</v>
      </c>
      <c r="D18" s="87">
        <v>0.2103356596543933</v>
      </c>
      <c r="E18" s="87">
        <v>0.59902617991198159</v>
      </c>
      <c r="F18" s="87">
        <v>2.6378286418868422</v>
      </c>
      <c r="G18" s="87">
        <v>2.9554947814881043</v>
      </c>
      <c r="H18" s="87">
        <v>4.8176833053717595E-2</v>
      </c>
      <c r="I18" s="87">
        <v>0.78396630594814742</v>
      </c>
      <c r="J18" s="87">
        <v>0.20183381061208183</v>
      </c>
      <c r="K18" s="87">
        <v>89.17132003202434</v>
      </c>
      <c r="L18" s="87">
        <v>2.5221825540530629</v>
      </c>
      <c r="M18" s="88">
        <v>0.86983520136731718</v>
      </c>
      <c r="N18" s="303"/>
      <c r="O18" s="303"/>
      <c r="P18" s="303"/>
      <c r="Q18" s="303"/>
      <c r="R18" s="303"/>
      <c r="S18" s="303"/>
      <c r="T18" s="303"/>
      <c r="U18" s="303"/>
      <c r="V18" s="303"/>
      <c r="W18" s="303"/>
      <c r="X18" s="303"/>
      <c r="Y18" s="179"/>
    </row>
    <row r="19" spans="1:26" ht="32.25" customHeight="1">
      <c r="A19" s="85" t="s">
        <v>24</v>
      </c>
      <c r="B19" s="86" t="s">
        <v>119</v>
      </c>
      <c r="C19" s="63">
        <v>100</v>
      </c>
      <c r="D19" s="87">
        <v>2.7341127240870729E-2</v>
      </c>
      <c r="E19" s="87">
        <v>6.3684339626474296E-2</v>
      </c>
      <c r="F19" s="87">
        <v>1.2462425372437949</v>
      </c>
      <c r="G19" s="87">
        <v>3.8894000367959336</v>
      </c>
      <c r="H19" s="87">
        <v>2.0068664219731917E-2</v>
      </c>
      <c r="I19" s="87">
        <v>1.0072352975740972</v>
      </c>
      <c r="J19" s="87">
        <v>1.6335981323540177E-2</v>
      </c>
      <c r="K19" s="87">
        <v>92.089280992409755</v>
      </c>
      <c r="L19" s="87">
        <v>1.3911180935006615</v>
      </c>
      <c r="M19" s="88">
        <v>0.24929293006514108</v>
      </c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179"/>
    </row>
    <row r="20" spans="1:26" ht="32.25" customHeight="1">
      <c r="A20" s="85" t="s">
        <v>26</v>
      </c>
      <c r="B20" s="93" t="s">
        <v>120</v>
      </c>
      <c r="C20" s="63">
        <v>100.00000000000001</v>
      </c>
      <c r="D20" s="87">
        <v>0.30437065404878649</v>
      </c>
      <c r="E20" s="87">
        <v>0.11934601293795159</v>
      </c>
      <c r="F20" s="87">
        <v>1.048595945865946</v>
      </c>
      <c r="G20" s="87">
        <v>2.1629259490686614</v>
      </c>
      <c r="H20" s="87">
        <v>3.3111348898730852E-2</v>
      </c>
      <c r="I20" s="87">
        <v>0.16561335268793689</v>
      </c>
      <c r="J20" s="87">
        <v>0.23657538605761586</v>
      </c>
      <c r="K20" s="87">
        <v>90.714582640873857</v>
      </c>
      <c r="L20" s="87">
        <v>5.0841735303896591</v>
      </c>
      <c r="M20" s="88">
        <v>0.13070517917085889</v>
      </c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179"/>
    </row>
    <row r="21" spans="1:26" ht="32.25" customHeight="1">
      <c r="A21" s="95" t="s">
        <v>32</v>
      </c>
      <c r="B21" s="96" t="s">
        <v>121</v>
      </c>
      <c r="C21" s="97">
        <v>100</v>
      </c>
      <c r="D21" s="97">
        <v>3.0216313849045608</v>
      </c>
      <c r="E21" s="97">
        <v>6.3940971097245498</v>
      </c>
      <c r="F21" s="97">
        <v>4.8294201759734667</v>
      </c>
      <c r="G21" s="97">
        <v>9.8469552456946321</v>
      </c>
      <c r="H21" s="97">
        <v>0.43650957540282909</v>
      </c>
      <c r="I21" s="97">
        <v>2.3968449003857124</v>
      </c>
      <c r="J21" s="97">
        <v>2.405996792352429</v>
      </c>
      <c r="K21" s="97">
        <v>42.623744172430023</v>
      </c>
      <c r="L21" s="97">
        <v>22.870881064732401</v>
      </c>
      <c r="M21" s="98">
        <v>5.1739195783993983</v>
      </c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179"/>
    </row>
    <row r="22" spans="1:26" ht="32.25" customHeight="1">
      <c r="A22" s="99"/>
      <c r="B22" s="96" t="s">
        <v>201</v>
      </c>
      <c r="C22" s="97">
        <v>100.00000000000003</v>
      </c>
      <c r="D22" s="97">
        <v>3.4081508285024738</v>
      </c>
      <c r="E22" s="97">
        <v>4.5932872786394814</v>
      </c>
      <c r="F22" s="97">
        <v>6.0367385715522506</v>
      </c>
      <c r="G22" s="97">
        <v>11.456797399103433</v>
      </c>
      <c r="H22" s="97">
        <v>1.3520497186765572</v>
      </c>
      <c r="I22" s="97">
        <v>3.2321743519723909</v>
      </c>
      <c r="J22" s="97">
        <v>3.1148855317024644</v>
      </c>
      <c r="K22" s="97">
        <v>58.664177273090978</v>
      </c>
      <c r="L22" s="97">
        <v>2.2939606609582235</v>
      </c>
      <c r="M22" s="98">
        <v>5.8477783858017673</v>
      </c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179"/>
    </row>
    <row r="23" spans="1:26" s="141" customFormat="1" ht="32.25" customHeight="1">
      <c r="A23" s="139"/>
      <c r="B23" s="102" t="s">
        <v>123</v>
      </c>
      <c r="C23" s="140">
        <v>100.00000000000001</v>
      </c>
      <c r="D23" s="140">
        <v>1.1644278539115009</v>
      </c>
      <c r="E23" s="140">
        <v>2.2886681251517293</v>
      </c>
      <c r="F23" s="140">
        <v>17.783227998068725</v>
      </c>
      <c r="G23" s="140">
        <v>5.490253179937767</v>
      </c>
      <c r="H23" s="140">
        <v>0.24500519148962957</v>
      </c>
      <c r="I23" s="140">
        <v>1.2174799868854174</v>
      </c>
      <c r="J23" s="140">
        <v>0.88835935412434441</v>
      </c>
      <c r="K23" s="140">
        <v>62.982440153986232</v>
      </c>
      <c r="L23" s="140">
        <v>6.027448795866615</v>
      </c>
      <c r="M23" s="74">
        <v>1.9126893605780362</v>
      </c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179"/>
      <c r="Z23" s="269"/>
    </row>
    <row r="24" spans="1:26" ht="32.25" customHeight="1">
      <c r="A24" s="95" t="s">
        <v>63</v>
      </c>
      <c r="B24" s="142" t="s">
        <v>124</v>
      </c>
      <c r="C24" s="97">
        <v>100</v>
      </c>
      <c r="D24" s="69">
        <v>5.0198413882687696</v>
      </c>
      <c r="E24" s="69">
        <v>6.5204623264046528</v>
      </c>
      <c r="F24" s="69">
        <v>15.079968878564806</v>
      </c>
      <c r="G24" s="69">
        <v>8.9093585963800024</v>
      </c>
      <c r="H24" s="69">
        <v>0.87602126186749474</v>
      </c>
      <c r="I24" s="69">
        <v>3.8814814927432497</v>
      </c>
      <c r="J24" s="69">
        <v>3.2735979807541096</v>
      </c>
      <c r="K24" s="69">
        <v>40.767980628764469</v>
      </c>
      <c r="L24" s="69">
        <v>9.1062090977612549</v>
      </c>
      <c r="M24" s="145">
        <v>6.5650783484911921</v>
      </c>
      <c r="N24" s="303"/>
      <c r="O24" s="303"/>
      <c r="P24" s="303"/>
      <c r="Q24" s="303"/>
      <c r="R24" s="303"/>
      <c r="S24" s="303"/>
      <c r="T24" s="303"/>
      <c r="U24" s="303"/>
      <c r="V24" s="303"/>
      <c r="W24" s="303"/>
      <c r="X24" s="303"/>
      <c r="Y24" s="179"/>
    </row>
    <row r="25" spans="1:26" ht="50.25" customHeight="1">
      <c r="A25" s="110"/>
      <c r="B25" s="143" t="s">
        <v>125</v>
      </c>
      <c r="C25" s="112">
        <v>100</v>
      </c>
      <c r="D25" s="140">
        <v>1.3527197509906199</v>
      </c>
      <c r="E25" s="140">
        <v>2.483481257701742</v>
      </c>
      <c r="F25" s="140">
        <v>17.712421851043171</v>
      </c>
      <c r="G25" s="140">
        <v>5.6490296183559021</v>
      </c>
      <c r="H25" s="140">
        <v>0.27035004831522491</v>
      </c>
      <c r="I25" s="140">
        <v>1.3409739705486829</v>
      </c>
      <c r="J25" s="140">
        <v>1.0001221660915269</v>
      </c>
      <c r="K25" s="140">
        <v>62.391265601768772</v>
      </c>
      <c r="L25" s="140">
        <v>6.203601448270974</v>
      </c>
      <c r="M25" s="74">
        <v>2.1276559364074843</v>
      </c>
      <c r="N25" s="303"/>
      <c r="O25" s="303"/>
      <c r="P25" s="303"/>
      <c r="Q25" s="303"/>
      <c r="R25" s="303"/>
      <c r="S25" s="303"/>
      <c r="T25" s="303"/>
      <c r="U25" s="303"/>
      <c r="V25" s="303"/>
      <c r="W25" s="303"/>
      <c r="X25" s="303"/>
      <c r="Y25" s="179"/>
    </row>
    <row r="26" spans="1:26" ht="15">
      <c r="A26" s="116"/>
      <c r="B26" s="75"/>
      <c r="C26" s="144"/>
      <c r="D26" s="182"/>
      <c r="E26" s="144"/>
      <c r="F26" s="144"/>
      <c r="G26" s="144"/>
      <c r="H26" s="144"/>
      <c r="I26" s="144"/>
      <c r="J26" s="144"/>
      <c r="K26" s="144"/>
      <c r="L26" s="144"/>
      <c r="M26" s="144"/>
      <c r="N26" s="217"/>
      <c r="O26" s="217"/>
      <c r="P26" s="217"/>
      <c r="Q26" s="217"/>
      <c r="R26" s="217"/>
      <c r="S26" s="217"/>
      <c r="T26" s="217"/>
      <c r="U26" s="217"/>
      <c r="V26" s="217"/>
      <c r="W26" s="217"/>
    </row>
    <row r="27" spans="1:26">
      <c r="A27" s="580" t="s">
        <v>53</v>
      </c>
      <c r="B27" s="580"/>
      <c r="C27" s="580"/>
      <c r="D27" s="580"/>
      <c r="E27" s="589"/>
      <c r="F27" s="589"/>
      <c r="G27" s="19"/>
      <c r="H27" s="19"/>
      <c r="I27" s="19"/>
      <c r="J27" s="19"/>
      <c r="K27" s="19"/>
      <c r="L27" s="19"/>
      <c r="M27" s="5"/>
      <c r="N27" s="13"/>
    </row>
    <row r="28" spans="1:26" s="24" customFormat="1" ht="19.5" customHeight="1">
      <c r="A28" s="29" t="s">
        <v>160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23"/>
      <c r="N28" s="60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spans="1:26" s="24" customFormat="1" ht="14.25" customHeight="1">
      <c r="A29" s="29" t="s">
        <v>161</v>
      </c>
      <c r="B29" s="30"/>
      <c r="C29" s="30"/>
      <c r="D29" s="30"/>
      <c r="E29" s="30"/>
      <c r="F29" s="30"/>
      <c r="G29" s="26"/>
      <c r="H29" s="26"/>
      <c r="I29" s="26"/>
      <c r="J29" s="26"/>
      <c r="K29" s="22"/>
      <c r="L29" s="22"/>
      <c r="M29" s="23"/>
      <c r="N29" s="60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1:26" s="24" customFormat="1" ht="21" customHeight="1">
      <c r="A30" s="29" t="s">
        <v>162</v>
      </c>
      <c r="B30" s="30"/>
      <c r="C30" s="30"/>
      <c r="D30" s="30"/>
      <c r="E30" s="30"/>
      <c r="F30" s="30"/>
      <c r="G30" s="26"/>
      <c r="H30" s="26"/>
      <c r="I30" s="26"/>
      <c r="J30" s="26"/>
      <c r="K30" s="22"/>
      <c r="L30" s="22"/>
      <c r="M30" s="23"/>
      <c r="N30" s="60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6" s="24" customFormat="1" ht="15.75" customHeight="1">
      <c r="A31" s="29" t="s">
        <v>163</v>
      </c>
      <c r="B31" s="29"/>
      <c r="C31" s="29"/>
      <c r="D31" s="29"/>
      <c r="E31" s="29"/>
      <c r="F31" s="29"/>
      <c r="G31" s="26"/>
      <c r="H31" s="26"/>
      <c r="I31" s="26"/>
      <c r="J31" s="26"/>
      <c r="K31" s="22"/>
      <c r="L31" s="22"/>
      <c r="M31" s="23"/>
      <c r="N31" s="60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s="24" customFormat="1">
      <c r="A32" s="580" t="s">
        <v>164</v>
      </c>
      <c r="B32" s="580"/>
      <c r="C32" s="580"/>
      <c r="D32" s="580"/>
      <c r="E32" s="589"/>
      <c r="F32" s="589"/>
      <c r="G32" s="26"/>
      <c r="H32" s="26"/>
      <c r="I32" s="26"/>
      <c r="J32" s="26"/>
      <c r="K32" s="22"/>
      <c r="L32" s="22"/>
      <c r="M32" s="23"/>
      <c r="N32" s="60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1:26" s="24" customFormat="1" ht="13.5" customHeight="1">
      <c r="A33" s="116" t="s">
        <v>306</v>
      </c>
      <c r="B33" s="20"/>
      <c r="C33" s="20"/>
      <c r="D33" s="20"/>
      <c r="E33" s="22"/>
      <c r="F33" s="22"/>
      <c r="G33" s="26"/>
      <c r="H33" s="26"/>
      <c r="I33" s="26"/>
      <c r="J33" s="26"/>
      <c r="K33" s="22"/>
      <c r="L33" s="22"/>
      <c r="M33" s="23"/>
      <c r="N33" s="60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1:26" s="24" customFormat="1" ht="13.5" customHeight="1">
      <c r="A34" s="116" t="s">
        <v>131</v>
      </c>
      <c r="B34" s="20"/>
      <c r="C34" s="20"/>
      <c r="D34" s="20"/>
      <c r="E34" s="22"/>
      <c r="F34" s="22"/>
      <c r="G34" s="26"/>
      <c r="H34" s="26"/>
      <c r="I34" s="26"/>
      <c r="J34" s="26"/>
      <c r="K34" s="22"/>
      <c r="L34" s="22"/>
      <c r="M34" s="23"/>
      <c r="N34" s="60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1:26" s="24" customFormat="1" ht="13.5" customHeight="1">
      <c r="A35" s="590" t="s">
        <v>132</v>
      </c>
      <c r="B35" s="590"/>
      <c r="C35" s="590"/>
      <c r="D35" s="590"/>
      <c r="E35" s="589"/>
      <c r="F35" s="589"/>
      <c r="G35" s="26"/>
      <c r="H35" s="26"/>
      <c r="I35" s="26"/>
      <c r="J35" s="26"/>
      <c r="K35" s="22"/>
      <c r="L35" s="22"/>
      <c r="M35" s="23"/>
      <c r="N35" s="60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6" ht="13.5" customHeight="1">
      <c r="A36" s="581" t="s">
        <v>133</v>
      </c>
      <c r="B36" s="581"/>
      <c r="C36" s="581"/>
      <c r="D36" s="581"/>
      <c r="E36" s="581"/>
      <c r="F36" s="22"/>
    </row>
    <row r="37" spans="1:26" ht="13.5" customHeight="1">
      <c r="A37" s="23" t="s">
        <v>60</v>
      </c>
    </row>
    <row r="38" spans="1:26">
      <c r="C38" s="304"/>
      <c r="D38" s="375"/>
      <c r="E38" s="375"/>
      <c r="F38" s="375"/>
      <c r="G38" s="375"/>
      <c r="H38" s="375"/>
      <c r="I38" s="375"/>
      <c r="J38" s="375"/>
      <c r="K38" s="375"/>
      <c r="L38" s="375"/>
      <c r="M38" s="375"/>
    </row>
    <row r="39" spans="1:26">
      <c r="C39" s="304"/>
      <c r="D39" s="375"/>
      <c r="E39" s="375"/>
      <c r="F39" s="375"/>
      <c r="G39" s="375"/>
      <c r="H39" s="375"/>
      <c r="I39" s="375"/>
      <c r="J39" s="375"/>
      <c r="K39" s="375"/>
      <c r="L39" s="375"/>
      <c r="M39" s="375"/>
    </row>
    <row r="40" spans="1:26">
      <c r="C40" s="304"/>
      <c r="D40" s="375"/>
      <c r="E40" s="375"/>
      <c r="F40" s="375"/>
      <c r="G40" s="375"/>
      <c r="H40" s="375"/>
      <c r="I40" s="375"/>
      <c r="J40" s="375"/>
      <c r="K40" s="375"/>
      <c r="L40" s="375"/>
      <c r="M40" s="375"/>
    </row>
    <row r="41" spans="1:26">
      <c r="C41" s="304"/>
      <c r="D41" s="304"/>
      <c r="E41" s="304"/>
      <c r="F41" s="304"/>
      <c r="G41" s="304"/>
      <c r="H41" s="304"/>
      <c r="I41" s="304"/>
      <c r="J41" s="304"/>
      <c r="K41" s="304"/>
      <c r="L41" s="304"/>
      <c r="M41" s="304"/>
    </row>
  </sheetData>
  <mergeCells count="9">
    <mergeCell ref="A32:F32"/>
    <mergeCell ref="A35:F35"/>
    <mergeCell ref="A36:E36"/>
    <mergeCell ref="A1:M1"/>
    <mergeCell ref="A2:M2"/>
    <mergeCell ref="A3:M3"/>
    <mergeCell ref="A5:A6"/>
    <mergeCell ref="C5:M5"/>
    <mergeCell ref="A27:F27"/>
  </mergeCells>
  <printOptions horizontalCentered="1"/>
  <pageMargins left="0.39370078740157483" right="0.39370078740157483" top="0.98425196850393704" bottom="0.98425196850393704" header="0.31496062992125984" footer="0.31496062992125984"/>
  <pageSetup scale="4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theme="6" tint="0.79998168889431442"/>
  </sheetPr>
  <dimension ref="A1:N58"/>
  <sheetViews>
    <sheetView zoomScale="80" zoomScaleNormal="80" zoomScaleSheetLayoutView="80" workbookViewId="0">
      <selection sqref="A1:F1"/>
    </sheetView>
  </sheetViews>
  <sheetFormatPr baseColWidth="10" defaultColWidth="10.7109375" defaultRowHeight="12.75"/>
  <cols>
    <col min="1" max="1" width="17.42578125" style="24" customWidth="1"/>
    <col min="2" max="2" width="56.5703125" style="24" customWidth="1"/>
    <col min="3" max="5" width="14.5703125" style="24" customWidth="1"/>
    <col min="6" max="6" width="14.7109375" style="223" customWidth="1"/>
    <col min="7" max="8" width="11.42578125" style="223" customWidth="1"/>
    <col min="9" max="228" width="11.42578125" style="24" customWidth="1"/>
    <col min="229" max="229" width="12.28515625" style="24" customWidth="1"/>
    <col min="230" max="230" width="56.28515625" style="24" customWidth="1"/>
    <col min="231" max="246" width="10.7109375" style="24"/>
    <col min="247" max="247" width="17.42578125" style="24" customWidth="1"/>
    <col min="248" max="248" width="56.5703125" style="24" customWidth="1"/>
    <col min="249" max="252" width="14.5703125" style="24" customWidth="1"/>
    <col min="253" max="484" width="11.42578125" style="24" customWidth="1"/>
    <col min="485" max="485" width="12.28515625" style="24" customWidth="1"/>
    <col min="486" max="486" width="56.28515625" style="24" customWidth="1"/>
    <col min="487" max="502" width="10.7109375" style="24"/>
    <col min="503" max="503" width="17.42578125" style="24" customWidth="1"/>
    <col min="504" max="504" width="56.5703125" style="24" customWidth="1"/>
    <col min="505" max="508" width="14.5703125" style="24" customWidth="1"/>
    <col min="509" max="740" width="11.42578125" style="24" customWidth="1"/>
    <col min="741" max="741" width="12.28515625" style="24" customWidth="1"/>
    <col min="742" max="742" width="56.28515625" style="24" customWidth="1"/>
    <col min="743" max="758" width="10.7109375" style="24"/>
    <col min="759" max="759" width="17.42578125" style="24" customWidth="1"/>
    <col min="760" max="760" width="56.5703125" style="24" customWidth="1"/>
    <col min="761" max="764" width="14.5703125" style="24" customWidth="1"/>
    <col min="765" max="996" width="11.42578125" style="24" customWidth="1"/>
    <col min="997" max="997" width="12.28515625" style="24" customWidth="1"/>
    <col min="998" max="998" width="56.28515625" style="24" customWidth="1"/>
    <col min="999" max="1014" width="10.7109375" style="24"/>
    <col min="1015" max="1015" width="17.42578125" style="24" customWidth="1"/>
    <col min="1016" max="1016" width="56.5703125" style="24" customWidth="1"/>
    <col min="1017" max="1020" width="14.5703125" style="24" customWidth="1"/>
    <col min="1021" max="1252" width="11.42578125" style="24" customWidth="1"/>
    <col min="1253" max="1253" width="12.28515625" style="24" customWidth="1"/>
    <col min="1254" max="1254" width="56.28515625" style="24" customWidth="1"/>
    <col min="1255" max="1270" width="10.7109375" style="24"/>
    <col min="1271" max="1271" width="17.42578125" style="24" customWidth="1"/>
    <col min="1272" max="1272" width="56.5703125" style="24" customWidth="1"/>
    <col min="1273" max="1276" width="14.5703125" style="24" customWidth="1"/>
    <col min="1277" max="1508" width="11.42578125" style="24" customWidth="1"/>
    <col min="1509" max="1509" width="12.28515625" style="24" customWidth="1"/>
    <col min="1510" max="1510" width="56.28515625" style="24" customWidth="1"/>
    <col min="1511" max="1526" width="10.7109375" style="24"/>
    <col min="1527" max="1527" width="17.42578125" style="24" customWidth="1"/>
    <col min="1528" max="1528" width="56.5703125" style="24" customWidth="1"/>
    <col min="1529" max="1532" width="14.5703125" style="24" customWidth="1"/>
    <col min="1533" max="1764" width="11.42578125" style="24" customWidth="1"/>
    <col min="1765" max="1765" width="12.28515625" style="24" customWidth="1"/>
    <col min="1766" max="1766" width="56.28515625" style="24" customWidth="1"/>
    <col min="1767" max="1782" width="10.7109375" style="24"/>
    <col min="1783" max="1783" width="17.42578125" style="24" customWidth="1"/>
    <col min="1784" max="1784" width="56.5703125" style="24" customWidth="1"/>
    <col min="1785" max="1788" width="14.5703125" style="24" customWidth="1"/>
    <col min="1789" max="2020" width="11.42578125" style="24" customWidth="1"/>
    <col min="2021" max="2021" width="12.28515625" style="24" customWidth="1"/>
    <col min="2022" max="2022" width="56.28515625" style="24" customWidth="1"/>
    <col min="2023" max="2038" width="10.7109375" style="24"/>
    <col min="2039" max="2039" width="17.42578125" style="24" customWidth="1"/>
    <col min="2040" max="2040" width="56.5703125" style="24" customWidth="1"/>
    <col min="2041" max="2044" width="14.5703125" style="24" customWidth="1"/>
    <col min="2045" max="2276" width="11.42578125" style="24" customWidth="1"/>
    <col min="2277" max="2277" width="12.28515625" style="24" customWidth="1"/>
    <col min="2278" max="2278" width="56.28515625" style="24" customWidth="1"/>
    <col min="2279" max="2294" width="10.7109375" style="24"/>
    <col min="2295" max="2295" width="17.42578125" style="24" customWidth="1"/>
    <col min="2296" max="2296" width="56.5703125" style="24" customWidth="1"/>
    <col min="2297" max="2300" width="14.5703125" style="24" customWidth="1"/>
    <col min="2301" max="2532" width="11.42578125" style="24" customWidth="1"/>
    <col min="2533" max="2533" width="12.28515625" style="24" customWidth="1"/>
    <col min="2534" max="2534" width="56.28515625" style="24" customWidth="1"/>
    <col min="2535" max="2550" width="10.7109375" style="24"/>
    <col min="2551" max="2551" width="17.42578125" style="24" customWidth="1"/>
    <col min="2552" max="2552" width="56.5703125" style="24" customWidth="1"/>
    <col min="2553" max="2556" width="14.5703125" style="24" customWidth="1"/>
    <col min="2557" max="2788" width="11.42578125" style="24" customWidth="1"/>
    <col min="2789" max="2789" width="12.28515625" style="24" customWidth="1"/>
    <col min="2790" max="2790" width="56.28515625" style="24" customWidth="1"/>
    <col min="2791" max="2806" width="10.7109375" style="24"/>
    <col min="2807" max="2807" width="17.42578125" style="24" customWidth="1"/>
    <col min="2808" max="2808" width="56.5703125" style="24" customWidth="1"/>
    <col min="2809" max="2812" width="14.5703125" style="24" customWidth="1"/>
    <col min="2813" max="3044" width="11.42578125" style="24" customWidth="1"/>
    <col min="3045" max="3045" width="12.28515625" style="24" customWidth="1"/>
    <col min="3046" max="3046" width="56.28515625" style="24" customWidth="1"/>
    <col min="3047" max="3062" width="10.7109375" style="24"/>
    <col min="3063" max="3063" width="17.42578125" style="24" customWidth="1"/>
    <col min="3064" max="3064" width="56.5703125" style="24" customWidth="1"/>
    <col min="3065" max="3068" width="14.5703125" style="24" customWidth="1"/>
    <col min="3069" max="3300" width="11.42578125" style="24" customWidth="1"/>
    <col min="3301" max="3301" width="12.28515625" style="24" customWidth="1"/>
    <col min="3302" max="3302" width="56.28515625" style="24" customWidth="1"/>
    <col min="3303" max="3318" width="10.7109375" style="24"/>
    <col min="3319" max="3319" width="17.42578125" style="24" customWidth="1"/>
    <col min="3320" max="3320" width="56.5703125" style="24" customWidth="1"/>
    <col min="3321" max="3324" width="14.5703125" style="24" customWidth="1"/>
    <col min="3325" max="3556" width="11.42578125" style="24" customWidth="1"/>
    <col min="3557" max="3557" width="12.28515625" style="24" customWidth="1"/>
    <col min="3558" max="3558" width="56.28515625" style="24" customWidth="1"/>
    <col min="3559" max="3574" width="10.7109375" style="24"/>
    <col min="3575" max="3575" width="17.42578125" style="24" customWidth="1"/>
    <col min="3576" max="3576" width="56.5703125" style="24" customWidth="1"/>
    <col min="3577" max="3580" width="14.5703125" style="24" customWidth="1"/>
    <col min="3581" max="3812" width="11.42578125" style="24" customWidth="1"/>
    <col min="3813" max="3813" width="12.28515625" style="24" customWidth="1"/>
    <col min="3814" max="3814" width="56.28515625" style="24" customWidth="1"/>
    <col min="3815" max="3830" width="10.7109375" style="24"/>
    <col min="3831" max="3831" width="17.42578125" style="24" customWidth="1"/>
    <col min="3832" max="3832" width="56.5703125" style="24" customWidth="1"/>
    <col min="3833" max="3836" width="14.5703125" style="24" customWidth="1"/>
    <col min="3837" max="4068" width="11.42578125" style="24" customWidth="1"/>
    <col min="4069" max="4069" width="12.28515625" style="24" customWidth="1"/>
    <col min="4070" max="4070" width="56.28515625" style="24" customWidth="1"/>
    <col min="4071" max="4086" width="10.7109375" style="24"/>
    <col min="4087" max="4087" width="17.42578125" style="24" customWidth="1"/>
    <col min="4088" max="4088" width="56.5703125" style="24" customWidth="1"/>
    <col min="4089" max="4092" width="14.5703125" style="24" customWidth="1"/>
    <col min="4093" max="4324" width="11.42578125" style="24" customWidth="1"/>
    <col min="4325" max="4325" width="12.28515625" style="24" customWidth="1"/>
    <col min="4326" max="4326" width="56.28515625" style="24" customWidth="1"/>
    <col min="4327" max="4342" width="10.7109375" style="24"/>
    <col min="4343" max="4343" width="17.42578125" style="24" customWidth="1"/>
    <col min="4344" max="4344" width="56.5703125" style="24" customWidth="1"/>
    <col min="4345" max="4348" width="14.5703125" style="24" customWidth="1"/>
    <col min="4349" max="4580" width="11.42578125" style="24" customWidth="1"/>
    <col min="4581" max="4581" width="12.28515625" style="24" customWidth="1"/>
    <col min="4582" max="4582" width="56.28515625" style="24" customWidth="1"/>
    <col min="4583" max="4598" width="10.7109375" style="24"/>
    <col min="4599" max="4599" width="17.42578125" style="24" customWidth="1"/>
    <col min="4600" max="4600" width="56.5703125" style="24" customWidth="1"/>
    <col min="4601" max="4604" width="14.5703125" style="24" customWidth="1"/>
    <col min="4605" max="4836" width="11.42578125" style="24" customWidth="1"/>
    <col min="4837" max="4837" width="12.28515625" style="24" customWidth="1"/>
    <col min="4838" max="4838" width="56.28515625" style="24" customWidth="1"/>
    <col min="4839" max="4854" width="10.7109375" style="24"/>
    <col min="4855" max="4855" width="17.42578125" style="24" customWidth="1"/>
    <col min="4856" max="4856" width="56.5703125" style="24" customWidth="1"/>
    <col min="4857" max="4860" width="14.5703125" style="24" customWidth="1"/>
    <col min="4861" max="5092" width="11.42578125" style="24" customWidth="1"/>
    <col min="5093" max="5093" width="12.28515625" style="24" customWidth="1"/>
    <col min="5094" max="5094" width="56.28515625" style="24" customWidth="1"/>
    <col min="5095" max="5110" width="10.7109375" style="24"/>
    <col min="5111" max="5111" width="17.42578125" style="24" customWidth="1"/>
    <col min="5112" max="5112" width="56.5703125" style="24" customWidth="1"/>
    <col min="5113" max="5116" width="14.5703125" style="24" customWidth="1"/>
    <col min="5117" max="5348" width="11.42578125" style="24" customWidth="1"/>
    <col min="5349" max="5349" width="12.28515625" style="24" customWidth="1"/>
    <col min="5350" max="5350" width="56.28515625" style="24" customWidth="1"/>
    <col min="5351" max="5366" width="10.7109375" style="24"/>
    <col min="5367" max="5367" width="17.42578125" style="24" customWidth="1"/>
    <col min="5368" max="5368" width="56.5703125" style="24" customWidth="1"/>
    <col min="5369" max="5372" width="14.5703125" style="24" customWidth="1"/>
    <col min="5373" max="5604" width="11.42578125" style="24" customWidth="1"/>
    <col min="5605" max="5605" width="12.28515625" style="24" customWidth="1"/>
    <col min="5606" max="5606" width="56.28515625" style="24" customWidth="1"/>
    <col min="5607" max="5622" width="10.7109375" style="24"/>
    <col min="5623" max="5623" width="17.42578125" style="24" customWidth="1"/>
    <col min="5624" max="5624" width="56.5703125" style="24" customWidth="1"/>
    <col min="5625" max="5628" width="14.5703125" style="24" customWidth="1"/>
    <col min="5629" max="5860" width="11.42578125" style="24" customWidth="1"/>
    <col min="5861" max="5861" width="12.28515625" style="24" customWidth="1"/>
    <col min="5862" max="5862" width="56.28515625" style="24" customWidth="1"/>
    <col min="5863" max="5878" width="10.7109375" style="24"/>
    <col min="5879" max="5879" width="17.42578125" style="24" customWidth="1"/>
    <col min="5880" max="5880" width="56.5703125" style="24" customWidth="1"/>
    <col min="5881" max="5884" width="14.5703125" style="24" customWidth="1"/>
    <col min="5885" max="6116" width="11.42578125" style="24" customWidth="1"/>
    <col min="6117" max="6117" width="12.28515625" style="24" customWidth="1"/>
    <col min="6118" max="6118" width="56.28515625" style="24" customWidth="1"/>
    <col min="6119" max="6134" width="10.7109375" style="24"/>
    <col min="6135" max="6135" width="17.42578125" style="24" customWidth="1"/>
    <col min="6136" max="6136" width="56.5703125" style="24" customWidth="1"/>
    <col min="6137" max="6140" width="14.5703125" style="24" customWidth="1"/>
    <col min="6141" max="6372" width="11.42578125" style="24" customWidth="1"/>
    <col min="6373" max="6373" width="12.28515625" style="24" customWidth="1"/>
    <col min="6374" max="6374" width="56.28515625" style="24" customWidth="1"/>
    <col min="6375" max="6390" width="10.7109375" style="24"/>
    <col min="6391" max="6391" width="17.42578125" style="24" customWidth="1"/>
    <col min="6392" max="6392" width="56.5703125" style="24" customWidth="1"/>
    <col min="6393" max="6396" width="14.5703125" style="24" customWidth="1"/>
    <col min="6397" max="6628" width="11.42578125" style="24" customWidth="1"/>
    <col min="6629" max="6629" width="12.28515625" style="24" customWidth="1"/>
    <col min="6630" max="6630" width="56.28515625" style="24" customWidth="1"/>
    <col min="6631" max="6646" width="10.7109375" style="24"/>
    <col min="6647" max="6647" width="17.42578125" style="24" customWidth="1"/>
    <col min="6648" max="6648" width="56.5703125" style="24" customWidth="1"/>
    <col min="6649" max="6652" width="14.5703125" style="24" customWidth="1"/>
    <col min="6653" max="6884" width="11.42578125" style="24" customWidth="1"/>
    <col min="6885" max="6885" width="12.28515625" style="24" customWidth="1"/>
    <col min="6886" max="6886" width="56.28515625" style="24" customWidth="1"/>
    <col min="6887" max="6902" width="10.7109375" style="24"/>
    <col min="6903" max="6903" width="17.42578125" style="24" customWidth="1"/>
    <col min="6904" max="6904" width="56.5703125" style="24" customWidth="1"/>
    <col min="6905" max="6908" width="14.5703125" style="24" customWidth="1"/>
    <col min="6909" max="7140" width="11.42578125" style="24" customWidth="1"/>
    <col min="7141" max="7141" width="12.28515625" style="24" customWidth="1"/>
    <col min="7142" max="7142" width="56.28515625" style="24" customWidth="1"/>
    <col min="7143" max="7158" width="10.7109375" style="24"/>
    <col min="7159" max="7159" width="17.42578125" style="24" customWidth="1"/>
    <col min="7160" max="7160" width="56.5703125" style="24" customWidth="1"/>
    <col min="7161" max="7164" width="14.5703125" style="24" customWidth="1"/>
    <col min="7165" max="7396" width="11.42578125" style="24" customWidth="1"/>
    <col min="7397" max="7397" width="12.28515625" style="24" customWidth="1"/>
    <col min="7398" max="7398" width="56.28515625" style="24" customWidth="1"/>
    <col min="7399" max="7414" width="10.7109375" style="24"/>
    <col min="7415" max="7415" width="17.42578125" style="24" customWidth="1"/>
    <col min="7416" max="7416" width="56.5703125" style="24" customWidth="1"/>
    <col min="7417" max="7420" width="14.5703125" style="24" customWidth="1"/>
    <col min="7421" max="7652" width="11.42578125" style="24" customWidth="1"/>
    <col min="7653" max="7653" width="12.28515625" style="24" customWidth="1"/>
    <col min="7654" max="7654" width="56.28515625" style="24" customWidth="1"/>
    <col min="7655" max="7670" width="10.7109375" style="24"/>
    <col min="7671" max="7671" width="17.42578125" style="24" customWidth="1"/>
    <col min="7672" max="7672" width="56.5703125" style="24" customWidth="1"/>
    <col min="7673" max="7676" width="14.5703125" style="24" customWidth="1"/>
    <col min="7677" max="7908" width="11.42578125" style="24" customWidth="1"/>
    <col min="7909" max="7909" width="12.28515625" style="24" customWidth="1"/>
    <col min="7910" max="7910" width="56.28515625" style="24" customWidth="1"/>
    <col min="7911" max="7926" width="10.7109375" style="24"/>
    <col min="7927" max="7927" width="17.42578125" style="24" customWidth="1"/>
    <col min="7928" max="7928" width="56.5703125" style="24" customWidth="1"/>
    <col min="7929" max="7932" width="14.5703125" style="24" customWidth="1"/>
    <col min="7933" max="8164" width="11.42578125" style="24" customWidth="1"/>
    <col min="8165" max="8165" width="12.28515625" style="24" customWidth="1"/>
    <col min="8166" max="8166" width="56.28515625" style="24" customWidth="1"/>
    <col min="8167" max="8182" width="10.7109375" style="24"/>
    <col min="8183" max="8183" width="17.42578125" style="24" customWidth="1"/>
    <col min="8184" max="8184" width="56.5703125" style="24" customWidth="1"/>
    <col min="8185" max="8188" width="14.5703125" style="24" customWidth="1"/>
    <col min="8189" max="8420" width="11.42578125" style="24" customWidth="1"/>
    <col min="8421" max="8421" width="12.28515625" style="24" customWidth="1"/>
    <col min="8422" max="8422" width="56.28515625" style="24" customWidth="1"/>
    <col min="8423" max="8438" width="10.7109375" style="24"/>
    <col min="8439" max="8439" width="17.42578125" style="24" customWidth="1"/>
    <col min="8440" max="8440" width="56.5703125" style="24" customWidth="1"/>
    <col min="8441" max="8444" width="14.5703125" style="24" customWidth="1"/>
    <col min="8445" max="8676" width="11.42578125" style="24" customWidth="1"/>
    <col min="8677" max="8677" width="12.28515625" style="24" customWidth="1"/>
    <col min="8678" max="8678" width="56.28515625" style="24" customWidth="1"/>
    <col min="8679" max="8694" width="10.7109375" style="24"/>
    <col min="8695" max="8695" width="17.42578125" style="24" customWidth="1"/>
    <col min="8696" max="8696" width="56.5703125" style="24" customWidth="1"/>
    <col min="8697" max="8700" width="14.5703125" style="24" customWidth="1"/>
    <col min="8701" max="8932" width="11.42578125" style="24" customWidth="1"/>
    <col min="8933" max="8933" width="12.28515625" style="24" customWidth="1"/>
    <col min="8934" max="8934" width="56.28515625" style="24" customWidth="1"/>
    <col min="8935" max="8950" width="10.7109375" style="24"/>
    <col min="8951" max="8951" width="17.42578125" style="24" customWidth="1"/>
    <col min="8952" max="8952" width="56.5703125" style="24" customWidth="1"/>
    <col min="8953" max="8956" width="14.5703125" style="24" customWidth="1"/>
    <col min="8957" max="9188" width="11.42578125" style="24" customWidth="1"/>
    <col min="9189" max="9189" width="12.28515625" style="24" customWidth="1"/>
    <col min="9190" max="9190" width="56.28515625" style="24" customWidth="1"/>
    <col min="9191" max="9206" width="10.7109375" style="24"/>
    <col min="9207" max="9207" width="17.42578125" style="24" customWidth="1"/>
    <col min="9208" max="9208" width="56.5703125" style="24" customWidth="1"/>
    <col min="9209" max="9212" width="14.5703125" style="24" customWidth="1"/>
    <col min="9213" max="9444" width="11.42578125" style="24" customWidth="1"/>
    <col min="9445" max="9445" width="12.28515625" style="24" customWidth="1"/>
    <col min="9446" max="9446" width="56.28515625" style="24" customWidth="1"/>
    <col min="9447" max="9462" width="10.7109375" style="24"/>
    <col min="9463" max="9463" width="17.42578125" style="24" customWidth="1"/>
    <col min="9464" max="9464" width="56.5703125" style="24" customWidth="1"/>
    <col min="9465" max="9468" width="14.5703125" style="24" customWidth="1"/>
    <col min="9469" max="9700" width="11.42578125" style="24" customWidth="1"/>
    <col min="9701" max="9701" width="12.28515625" style="24" customWidth="1"/>
    <col min="9702" max="9702" width="56.28515625" style="24" customWidth="1"/>
    <col min="9703" max="9718" width="10.7109375" style="24"/>
    <col min="9719" max="9719" width="17.42578125" style="24" customWidth="1"/>
    <col min="9720" max="9720" width="56.5703125" style="24" customWidth="1"/>
    <col min="9721" max="9724" width="14.5703125" style="24" customWidth="1"/>
    <col min="9725" max="9956" width="11.42578125" style="24" customWidth="1"/>
    <col min="9957" max="9957" width="12.28515625" style="24" customWidth="1"/>
    <col min="9958" max="9958" width="56.28515625" style="24" customWidth="1"/>
    <col min="9959" max="9974" width="10.7109375" style="24"/>
    <col min="9975" max="9975" width="17.42578125" style="24" customWidth="1"/>
    <col min="9976" max="9976" width="56.5703125" style="24" customWidth="1"/>
    <col min="9977" max="9980" width="14.5703125" style="24" customWidth="1"/>
    <col min="9981" max="10212" width="11.42578125" style="24" customWidth="1"/>
    <col min="10213" max="10213" width="12.28515625" style="24" customWidth="1"/>
    <col min="10214" max="10214" width="56.28515625" style="24" customWidth="1"/>
    <col min="10215" max="10230" width="10.7109375" style="24"/>
    <col min="10231" max="10231" width="17.42578125" style="24" customWidth="1"/>
    <col min="10232" max="10232" width="56.5703125" style="24" customWidth="1"/>
    <col min="10233" max="10236" width="14.5703125" style="24" customWidth="1"/>
    <col min="10237" max="10468" width="11.42578125" style="24" customWidth="1"/>
    <col min="10469" max="10469" width="12.28515625" style="24" customWidth="1"/>
    <col min="10470" max="10470" width="56.28515625" style="24" customWidth="1"/>
    <col min="10471" max="10486" width="10.7109375" style="24"/>
    <col min="10487" max="10487" width="17.42578125" style="24" customWidth="1"/>
    <col min="10488" max="10488" width="56.5703125" style="24" customWidth="1"/>
    <col min="10489" max="10492" width="14.5703125" style="24" customWidth="1"/>
    <col min="10493" max="10724" width="11.42578125" style="24" customWidth="1"/>
    <col min="10725" max="10725" width="12.28515625" style="24" customWidth="1"/>
    <col min="10726" max="10726" width="56.28515625" style="24" customWidth="1"/>
    <col min="10727" max="10742" width="10.7109375" style="24"/>
    <col min="10743" max="10743" width="17.42578125" style="24" customWidth="1"/>
    <col min="10744" max="10744" width="56.5703125" style="24" customWidth="1"/>
    <col min="10745" max="10748" width="14.5703125" style="24" customWidth="1"/>
    <col min="10749" max="10980" width="11.42578125" style="24" customWidth="1"/>
    <col min="10981" max="10981" width="12.28515625" style="24" customWidth="1"/>
    <col min="10982" max="10982" width="56.28515625" style="24" customWidth="1"/>
    <col min="10983" max="10998" width="10.7109375" style="24"/>
    <col min="10999" max="10999" width="17.42578125" style="24" customWidth="1"/>
    <col min="11000" max="11000" width="56.5703125" style="24" customWidth="1"/>
    <col min="11001" max="11004" width="14.5703125" style="24" customWidth="1"/>
    <col min="11005" max="11236" width="11.42578125" style="24" customWidth="1"/>
    <col min="11237" max="11237" width="12.28515625" style="24" customWidth="1"/>
    <col min="11238" max="11238" width="56.28515625" style="24" customWidth="1"/>
    <col min="11239" max="11254" width="10.7109375" style="24"/>
    <col min="11255" max="11255" width="17.42578125" style="24" customWidth="1"/>
    <col min="11256" max="11256" width="56.5703125" style="24" customWidth="1"/>
    <col min="11257" max="11260" width="14.5703125" style="24" customWidth="1"/>
    <col min="11261" max="11492" width="11.42578125" style="24" customWidth="1"/>
    <col min="11493" max="11493" width="12.28515625" style="24" customWidth="1"/>
    <col min="11494" max="11494" width="56.28515625" style="24" customWidth="1"/>
    <col min="11495" max="11510" width="10.7109375" style="24"/>
    <col min="11511" max="11511" width="17.42578125" style="24" customWidth="1"/>
    <col min="11512" max="11512" width="56.5703125" style="24" customWidth="1"/>
    <col min="11513" max="11516" width="14.5703125" style="24" customWidth="1"/>
    <col min="11517" max="11748" width="11.42578125" style="24" customWidth="1"/>
    <col min="11749" max="11749" width="12.28515625" style="24" customWidth="1"/>
    <col min="11750" max="11750" width="56.28515625" style="24" customWidth="1"/>
    <col min="11751" max="11766" width="10.7109375" style="24"/>
    <col min="11767" max="11767" width="17.42578125" style="24" customWidth="1"/>
    <col min="11768" max="11768" width="56.5703125" style="24" customWidth="1"/>
    <col min="11769" max="11772" width="14.5703125" style="24" customWidth="1"/>
    <col min="11773" max="12004" width="11.42578125" style="24" customWidth="1"/>
    <col min="12005" max="12005" width="12.28515625" style="24" customWidth="1"/>
    <col min="12006" max="12006" width="56.28515625" style="24" customWidth="1"/>
    <col min="12007" max="12022" width="10.7109375" style="24"/>
    <col min="12023" max="12023" width="17.42578125" style="24" customWidth="1"/>
    <col min="12024" max="12024" width="56.5703125" style="24" customWidth="1"/>
    <col min="12025" max="12028" width="14.5703125" style="24" customWidth="1"/>
    <col min="12029" max="12260" width="11.42578125" style="24" customWidth="1"/>
    <col min="12261" max="12261" width="12.28515625" style="24" customWidth="1"/>
    <col min="12262" max="12262" width="56.28515625" style="24" customWidth="1"/>
    <col min="12263" max="12278" width="10.7109375" style="24"/>
    <col min="12279" max="12279" width="17.42578125" style="24" customWidth="1"/>
    <col min="12280" max="12280" width="56.5703125" style="24" customWidth="1"/>
    <col min="12281" max="12284" width="14.5703125" style="24" customWidth="1"/>
    <col min="12285" max="12516" width="11.42578125" style="24" customWidth="1"/>
    <col min="12517" max="12517" width="12.28515625" style="24" customWidth="1"/>
    <col min="12518" max="12518" width="56.28515625" style="24" customWidth="1"/>
    <col min="12519" max="12534" width="10.7109375" style="24"/>
    <col min="12535" max="12535" width="17.42578125" style="24" customWidth="1"/>
    <col min="12536" max="12536" width="56.5703125" style="24" customWidth="1"/>
    <col min="12537" max="12540" width="14.5703125" style="24" customWidth="1"/>
    <col min="12541" max="12772" width="11.42578125" style="24" customWidth="1"/>
    <col min="12773" max="12773" width="12.28515625" style="24" customWidth="1"/>
    <col min="12774" max="12774" width="56.28515625" style="24" customWidth="1"/>
    <col min="12775" max="12790" width="10.7109375" style="24"/>
    <col min="12791" max="12791" width="17.42578125" style="24" customWidth="1"/>
    <col min="12792" max="12792" width="56.5703125" style="24" customWidth="1"/>
    <col min="12793" max="12796" width="14.5703125" style="24" customWidth="1"/>
    <col min="12797" max="13028" width="11.42578125" style="24" customWidth="1"/>
    <col min="13029" max="13029" width="12.28515625" style="24" customWidth="1"/>
    <col min="13030" max="13030" width="56.28515625" style="24" customWidth="1"/>
    <col min="13031" max="13046" width="10.7109375" style="24"/>
    <col min="13047" max="13047" width="17.42578125" style="24" customWidth="1"/>
    <col min="13048" max="13048" width="56.5703125" style="24" customWidth="1"/>
    <col min="13049" max="13052" width="14.5703125" style="24" customWidth="1"/>
    <col min="13053" max="13284" width="11.42578125" style="24" customWidth="1"/>
    <col min="13285" max="13285" width="12.28515625" style="24" customWidth="1"/>
    <col min="13286" max="13286" width="56.28515625" style="24" customWidth="1"/>
    <col min="13287" max="13302" width="10.7109375" style="24"/>
    <col min="13303" max="13303" width="17.42578125" style="24" customWidth="1"/>
    <col min="13304" max="13304" width="56.5703125" style="24" customWidth="1"/>
    <col min="13305" max="13308" width="14.5703125" style="24" customWidth="1"/>
    <col min="13309" max="13540" width="11.42578125" style="24" customWidth="1"/>
    <col min="13541" max="13541" width="12.28515625" style="24" customWidth="1"/>
    <col min="13542" max="13542" width="56.28515625" style="24" customWidth="1"/>
    <col min="13543" max="13558" width="10.7109375" style="24"/>
    <col min="13559" max="13559" width="17.42578125" style="24" customWidth="1"/>
    <col min="13560" max="13560" width="56.5703125" style="24" customWidth="1"/>
    <col min="13561" max="13564" width="14.5703125" style="24" customWidth="1"/>
    <col min="13565" max="13796" width="11.42578125" style="24" customWidth="1"/>
    <col min="13797" max="13797" width="12.28515625" style="24" customWidth="1"/>
    <col min="13798" max="13798" width="56.28515625" style="24" customWidth="1"/>
    <col min="13799" max="13814" width="10.7109375" style="24"/>
    <col min="13815" max="13815" width="17.42578125" style="24" customWidth="1"/>
    <col min="13816" max="13816" width="56.5703125" style="24" customWidth="1"/>
    <col min="13817" max="13820" width="14.5703125" style="24" customWidth="1"/>
    <col min="13821" max="14052" width="11.42578125" style="24" customWidth="1"/>
    <col min="14053" max="14053" width="12.28515625" style="24" customWidth="1"/>
    <col min="14054" max="14054" width="56.28515625" style="24" customWidth="1"/>
    <col min="14055" max="14070" width="10.7109375" style="24"/>
    <col min="14071" max="14071" width="17.42578125" style="24" customWidth="1"/>
    <col min="14072" max="14072" width="56.5703125" style="24" customWidth="1"/>
    <col min="14073" max="14076" width="14.5703125" style="24" customWidth="1"/>
    <col min="14077" max="14308" width="11.42578125" style="24" customWidth="1"/>
    <col min="14309" max="14309" width="12.28515625" style="24" customWidth="1"/>
    <col min="14310" max="14310" width="56.28515625" style="24" customWidth="1"/>
    <col min="14311" max="14326" width="10.7109375" style="24"/>
    <col min="14327" max="14327" width="17.42578125" style="24" customWidth="1"/>
    <col min="14328" max="14328" width="56.5703125" style="24" customWidth="1"/>
    <col min="14329" max="14332" width="14.5703125" style="24" customWidth="1"/>
    <col min="14333" max="14564" width="11.42578125" style="24" customWidth="1"/>
    <col min="14565" max="14565" width="12.28515625" style="24" customWidth="1"/>
    <col min="14566" max="14566" width="56.28515625" style="24" customWidth="1"/>
    <col min="14567" max="14582" width="10.7109375" style="24"/>
    <col min="14583" max="14583" width="17.42578125" style="24" customWidth="1"/>
    <col min="14584" max="14584" width="56.5703125" style="24" customWidth="1"/>
    <col min="14585" max="14588" width="14.5703125" style="24" customWidth="1"/>
    <col min="14589" max="14820" width="11.42578125" style="24" customWidth="1"/>
    <col min="14821" max="14821" width="12.28515625" style="24" customWidth="1"/>
    <col min="14822" max="14822" width="56.28515625" style="24" customWidth="1"/>
    <col min="14823" max="14838" width="10.7109375" style="24"/>
    <col min="14839" max="14839" width="17.42578125" style="24" customWidth="1"/>
    <col min="14840" max="14840" width="56.5703125" style="24" customWidth="1"/>
    <col min="14841" max="14844" width="14.5703125" style="24" customWidth="1"/>
    <col min="14845" max="15076" width="11.42578125" style="24" customWidth="1"/>
    <col min="15077" max="15077" width="12.28515625" style="24" customWidth="1"/>
    <col min="15078" max="15078" width="56.28515625" style="24" customWidth="1"/>
    <col min="15079" max="15094" width="10.7109375" style="24"/>
    <col min="15095" max="15095" width="17.42578125" style="24" customWidth="1"/>
    <col min="15096" max="15096" width="56.5703125" style="24" customWidth="1"/>
    <col min="15097" max="15100" width="14.5703125" style="24" customWidth="1"/>
    <col min="15101" max="15332" width="11.42578125" style="24" customWidth="1"/>
    <col min="15333" max="15333" width="12.28515625" style="24" customWidth="1"/>
    <col min="15334" max="15334" width="56.28515625" style="24" customWidth="1"/>
    <col min="15335" max="15350" width="10.7109375" style="24"/>
    <col min="15351" max="15351" width="17.42578125" style="24" customWidth="1"/>
    <col min="15352" max="15352" width="56.5703125" style="24" customWidth="1"/>
    <col min="15353" max="15356" width="14.5703125" style="24" customWidth="1"/>
    <col min="15357" max="15588" width="11.42578125" style="24" customWidth="1"/>
    <col min="15589" max="15589" width="12.28515625" style="24" customWidth="1"/>
    <col min="15590" max="15590" width="56.28515625" style="24" customWidth="1"/>
    <col min="15591" max="15606" width="10.7109375" style="24"/>
    <col min="15607" max="15607" width="17.42578125" style="24" customWidth="1"/>
    <col min="15608" max="15608" width="56.5703125" style="24" customWidth="1"/>
    <col min="15609" max="15612" width="14.5703125" style="24" customWidth="1"/>
    <col min="15613" max="15844" width="11.42578125" style="24" customWidth="1"/>
    <col min="15845" max="15845" width="12.28515625" style="24" customWidth="1"/>
    <col min="15846" max="15846" width="56.28515625" style="24" customWidth="1"/>
    <col min="15847" max="15862" width="10.7109375" style="24"/>
    <col min="15863" max="15863" width="17.42578125" style="24" customWidth="1"/>
    <col min="15864" max="15864" width="56.5703125" style="24" customWidth="1"/>
    <col min="15865" max="15868" width="14.5703125" style="24" customWidth="1"/>
    <col min="15869" max="16100" width="11.42578125" style="24" customWidth="1"/>
    <col min="16101" max="16101" width="12.28515625" style="24" customWidth="1"/>
    <col min="16102" max="16102" width="56.28515625" style="24" customWidth="1"/>
    <col min="16103" max="16118" width="10.7109375" style="24"/>
    <col min="16119" max="16119" width="17.42578125" style="24" customWidth="1"/>
    <col min="16120" max="16120" width="56.5703125" style="24" customWidth="1"/>
    <col min="16121" max="16124" width="14.5703125" style="24" customWidth="1"/>
    <col min="16125" max="16356" width="11.42578125" style="24" customWidth="1"/>
    <col min="16357" max="16357" width="12.28515625" style="24" customWidth="1"/>
    <col min="16358" max="16358" width="56.28515625" style="24" customWidth="1"/>
    <col min="16359" max="16384" width="10.7109375" style="24"/>
  </cols>
  <sheetData>
    <row r="1" spans="1:8">
      <c r="A1" s="563" t="s">
        <v>35</v>
      </c>
      <c r="B1" s="563"/>
      <c r="C1" s="563"/>
      <c r="D1" s="563"/>
      <c r="E1" s="563"/>
      <c r="F1" s="563"/>
      <c r="G1" s="220"/>
      <c r="H1" s="220"/>
    </row>
    <row r="2" spans="1:8">
      <c r="A2" s="564" t="s">
        <v>36</v>
      </c>
      <c r="B2" s="564"/>
      <c r="C2" s="564"/>
      <c r="D2" s="564"/>
      <c r="E2" s="564"/>
      <c r="F2" s="564"/>
      <c r="G2" s="221"/>
      <c r="H2" s="221"/>
    </row>
    <row r="3" spans="1:8">
      <c r="A3" s="563" t="s">
        <v>37</v>
      </c>
      <c r="B3" s="563"/>
      <c r="C3" s="563"/>
      <c r="D3" s="563"/>
      <c r="E3" s="563"/>
      <c r="F3" s="563"/>
      <c r="G3" s="220"/>
      <c r="H3" s="220"/>
    </row>
    <row r="4" spans="1:8" s="116" customFormat="1" ht="56.25" customHeight="1">
      <c r="A4" s="148" t="s">
        <v>290</v>
      </c>
      <c r="B4" s="148"/>
      <c r="C4" s="148"/>
      <c r="D4" s="148"/>
      <c r="E4" s="148"/>
      <c r="F4" s="222"/>
      <c r="G4" s="222"/>
      <c r="H4" s="222"/>
    </row>
    <row r="5" spans="1:8" s="116" customFormat="1" ht="30.75" customHeight="1">
      <c r="A5" s="555" t="s">
        <v>106</v>
      </c>
      <c r="B5" s="149" t="s">
        <v>107</v>
      </c>
      <c r="C5" s="150" t="s">
        <v>165</v>
      </c>
      <c r="D5" s="151"/>
      <c r="E5" s="151"/>
      <c r="F5" s="151"/>
      <c r="G5" s="222"/>
      <c r="H5" s="222"/>
    </row>
    <row r="6" spans="1:8" s="116" customFormat="1" ht="24.75" customHeight="1">
      <c r="A6" s="556"/>
      <c r="B6" s="152"/>
      <c r="C6" s="7" t="s">
        <v>211</v>
      </c>
      <c r="D6" s="7" t="s">
        <v>208</v>
      </c>
      <c r="E6" s="7" t="s">
        <v>209</v>
      </c>
      <c r="F6" s="7" t="s">
        <v>216</v>
      </c>
      <c r="G6" s="222"/>
      <c r="H6" s="222"/>
    </row>
    <row r="7" spans="1:8" s="51" customFormat="1" ht="32.25" customHeight="1">
      <c r="A7" s="153" t="s">
        <v>0</v>
      </c>
      <c r="B7" s="142" t="s">
        <v>111</v>
      </c>
      <c r="C7" s="88">
        <v>3.7135155761033758</v>
      </c>
      <c r="D7" s="88">
        <v>89.461546689569929</v>
      </c>
      <c r="E7" s="88">
        <v>5.6662351182828559</v>
      </c>
      <c r="F7" s="88">
        <v>-10.435946697960532</v>
      </c>
      <c r="G7" s="319"/>
      <c r="H7" s="319"/>
    </row>
    <row r="8" spans="1:8" s="51" customFormat="1" ht="32.25" customHeight="1">
      <c r="A8" s="153" t="s">
        <v>2</v>
      </c>
      <c r="B8" s="154" t="s">
        <v>3</v>
      </c>
      <c r="C8" s="88">
        <v>47.598534915002574</v>
      </c>
      <c r="D8" s="88">
        <v>73.820515491221158</v>
      </c>
      <c r="E8" s="88">
        <v>-17.72494750093837</v>
      </c>
      <c r="F8" s="88">
        <v>15.027532975049269</v>
      </c>
      <c r="G8" s="319"/>
      <c r="H8" s="319"/>
    </row>
    <row r="9" spans="1:8" s="51" customFormat="1" ht="32.25" customHeight="1">
      <c r="A9" s="153" t="s">
        <v>4</v>
      </c>
      <c r="B9" s="154" t="s">
        <v>112</v>
      </c>
      <c r="C9" s="88">
        <v>-29.542535239868002</v>
      </c>
      <c r="D9" s="88">
        <v>14.906649877895134</v>
      </c>
      <c r="E9" s="88">
        <v>-33.93381796649706</v>
      </c>
      <c r="F9" s="88">
        <v>43.248724582880698</v>
      </c>
      <c r="G9" s="319"/>
      <c r="H9" s="319"/>
    </row>
    <row r="10" spans="1:8" s="51" customFormat="1" ht="32.25" customHeight="1">
      <c r="A10" s="153" t="s">
        <v>6</v>
      </c>
      <c r="B10" s="86" t="s">
        <v>7</v>
      </c>
      <c r="C10" s="88">
        <v>3.124485152408198</v>
      </c>
      <c r="D10" s="88">
        <v>-13.203381295369525</v>
      </c>
      <c r="E10" s="88">
        <v>-21.099272696119669</v>
      </c>
      <c r="F10" s="88">
        <v>19.94688309919151</v>
      </c>
      <c r="G10" s="319"/>
      <c r="H10" s="319"/>
    </row>
    <row r="11" spans="1:8" s="51" customFormat="1" ht="32.25" customHeight="1">
      <c r="A11" s="153" t="s">
        <v>8</v>
      </c>
      <c r="B11" s="154" t="s">
        <v>9</v>
      </c>
      <c r="C11" s="88">
        <v>34.443766838353298</v>
      </c>
      <c r="D11" s="88">
        <v>-77.06603622580316</v>
      </c>
      <c r="E11" s="88">
        <v>296.78013136894003</v>
      </c>
      <c r="F11" s="88">
        <v>-76.14826054493173</v>
      </c>
      <c r="G11" s="319"/>
      <c r="H11" s="319"/>
    </row>
    <row r="12" spans="1:8" s="51" customFormat="1" ht="32.25" customHeight="1">
      <c r="A12" s="155" t="s">
        <v>10</v>
      </c>
      <c r="B12" s="89" t="s">
        <v>113</v>
      </c>
      <c r="C12" s="88">
        <v>-10.511491513392613</v>
      </c>
      <c r="D12" s="88">
        <v>194.78175457765917</v>
      </c>
      <c r="E12" s="88">
        <v>-30.400749866449644</v>
      </c>
      <c r="F12" s="88">
        <v>35.976986766379582</v>
      </c>
      <c r="G12" s="319"/>
      <c r="H12" s="319"/>
    </row>
    <row r="13" spans="1:8" s="51" customFormat="1" ht="32.25" customHeight="1">
      <c r="A13" s="155" t="s">
        <v>12</v>
      </c>
      <c r="B13" s="89" t="s">
        <v>114</v>
      </c>
      <c r="C13" s="88">
        <v>0.35543225082960817</v>
      </c>
      <c r="D13" s="88">
        <v>3.1196411881393828</v>
      </c>
      <c r="E13" s="88">
        <v>-1.8891380499179888</v>
      </c>
      <c r="F13" s="88">
        <v>-3.5387506923048591</v>
      </c>
      <c r="G13" s="319"/>
      <c r="H13" s="319"/>
    </row>
    <row r="14" spans="1:8" s="51" customFormat="1" ht="32.25" customHeight="1">
      <c r="A14" s="155" t="s">
        <v>14</v>
      </c>
      <c r="B14" s="86" t="s">
        <v>115</v>
      </c>
      <c r="C14" s="88">
        <v>5.3163600147078824</v>
      </c>
      <c r="D14" s="88">
        <v>-0.18010190451687436</v>
      </c>
      <c r="E14" s="88">
        <v>-64.36652456551613</v>
      </c>
      <c r="F14" s="88">
        <v>165.59004416395339</v>
      </c>
      <c r="G14" s="319"/>
      <c r="H14" s="319"/>
    </row>
    <row r="15" spans="1:8" s="51" customFormat="1" ht="32.25" customHeight="1">
      <c r="A15" s="155" t="s">
        <v>16</v>
      </c>
      <c r="B15" s="86" t="s">
        <v>17</v>
      </c>
      <c r="C15" s="88">
        <v>-1.1844703870314248</v>
      </c>
      <c r="D15" s="88">
        <v>5.3660279943511284</v>
      </c>
      <c r="E15" s="88">
        <v>-6.5016776669991003</v>
      </c>
      <c r="F15" s="88">
        <v>1.2199585854961441</v>
      </c>
      <c r="G15" s="319"/>
      <c r="H15" s="319"/>
    </row>
    <row r="16" spans="1:8" s="51" customFormat="1" ht="32.25" customHeight="1">
      <c r="A16" s="155" t="s">
        <v>18</v>
      </c>
      <c r="B16" s="86" t="s">
        <v>116</v>
      </c>
      <c r="C16" s="88">
        <v>11.062429538251621</v>
      </c>
      <c r="D16" s="88">
        <v>2.1668580432390172E-3</v>
      </c>
      <c r="E16" s="88">
        <v>-3.2525025699607824</v>
      </c>
      <c r="F16" s="88">
        <v>-2.1794199772110261</v>
      </c>
      <c r="G16" s="319"/>
      <c r="H16" s="319"/>
    </row>
    <row r="17" spans="1:14" s="51" customFormat="1" ht="32.25" customHeight="1">
      <c r="A17" s="155" t="s">
        <v>20</v>
      </c>
      <c r="B17" s="91" t="s">
        <v>117</v>
      </c>
      <c r="C17" s="88">
        <v>3.0311730934830621</v>
      </c>
      <c r="D17" s="88">
        <v>3.3336320142988995</v>
      </c>
      <c r="E17" s="88">
        <v>-4.3223904124134833</v>
      </c>
      <c r="F17" s="88">
        <v>-1.0855689732073586</v>
      </c>
      <c r="G17" s="319"/>
      <c r="H17" s="319"/>
    </row>
    <row r="18" spans="1:14" s="51" customFormat="1" ht="32.25" customHeight="1">
      <c r="A18" s="155" t="s">
        <v>22</v>
      </c>
      <c r="B18" s="91" t="s">
        <v>118</v>
      </c>
      <c r="C18" s="88">
        <v>-1.2169212946458856</v>
      </c>
      <c r="D18" s="88">
        <v>20.360687471998034</v>
      </c>
      <c r="E18" s="88">
        <v>-24.647163994051425</v>
      </c>
      <c r="F18" s="88">
        <v>25.59442770823668</v>
      </c>
      <c r="G18" s="319"/>
      <c r="H18" s="319"/>
    </row>
    <row r="19" spans="1:14" s="51" customFormat="1" ht="32.25" customHeight="1">
      <c r="A19" s="153" t="s">
        <v>24</v>
      </c>
      <c r="B19" s="154" t="s">
        <v>119</v>
      </c>
      <c r="C19" s="88">
        <v>2.2202424067262427</v>
      </c>
      <c r="D19" s="88">
        <v>-1.345004290199654</v>
      </c>
      <c r="E19" s="88">
        <v>-2.2172559071746036</v>
      </c>
      <c r="F19" s="88">
        <v>-3.2150672170171362</v>
      </c>
      <c r="G19" s="319"/>
      <c r="H19" s="319"/>
    </row>
    <row r="20" spans="1:14" s="51" customFormat="1" ht="50.25" customHeight="1">
      <c r="A20" s="155" t="s">
        <v>26</v>
      </c>
      <c r="B20" s="93" t="s">
        <v>120</v>
      </c>
      <c r="C20" s="88">
        <v>-0.67078786281517466</v>
      </c>
      <c r="D20" s="88">
        <v>7.4131684086009813</v>
      </c>
      <c r="E20" s="88">
        <v>-49.821901075539522</v>
      </c>
      <c r="F20" s="88">
        <v>88.606115361343939</v>
      </c>
      <c r="G20" s="319"/>
      <c r="H20" s="319"/>
    </row>
    <row r="21" spans="1:14" s="51" customFormat="1" ht="32.25" customHeight="1">
      <c r="A21" s="156" t="s">
        <v>32</v>
      </c>
      <c r="B21" s="157" t="s">
        <v>121</v>
      </c>
      <c r="C21" s="98">
        <v>-22.450566714181704</v>
      </c>
      <c r="D21" s="98">
        <v>-6.7100133590189444</v>
      </c>
      <c r="E21" s="98">
        <v>-15.722170539467996</v>
      </c>
      <c r="F21" s="98">
        <v>12.294020561976396</v>
      </c>
      <c r="G21" s="319"/>
      <c r="H21" s="319"/>
    </row>
    <row r="22" spans="1:14" s="51" customFormat="1" ht="32.25" customHeight="1">
      <c r="A22" s="159"/>
      <c r="B22" s="96" t="s">
        <v>201</v>
      </c>
      <c r="C22" s="98">
        <v>10.099870020189101</v>
      </c>
      <c r="D22" s="98">
        <v>2.5742306301472553</v>
      </c>
      <c r="E22" s="98">
        <v>15.104298125656371</v>
      </c>
      <c r="F22" s="98">
        <v>-17.779818230347658</v>
      </c>
      <c r="G22" s="319"/>
      <c r="H22" s="319"/>
    </row>
    <row r="23" spans="1:14" s="51" customFormat="1" ht="32.25" customHeight="1">
      <c r="A23" s="160"/>
      <c r="B23" s="161" t="s">
        <v>123</v>
      </c>
      <c r="C23" s="117">
        <v>9.8755894895872274</v>
      </c>
      <c r="D23" s="117">
        <v>2.8543571959284151</v>
      </c>
      <c r="E23" s="117">
        <v>19.02938654065602</v>
      </c>
      <c r="F23" s="117">
        <v>-20.49109392723615</v>
      </c>
      <c r="G23" s="319"/>
      <c r="H23" s="319"/>
    </row>
    <row r="24" spans="1:14" s="164" customFormat="1" ht="32.25" customHeight="1">
      <c r="A24" s="163" t="s">
        <v>63</v>
      </c>
      <c r="B24" s="142" t="s">
        <v>124</v>
      </c>
      <c r="C24" s="98">
        <v>0.71341836489287402</v>
      </c>
      <c r="D24" s="98">
        <v>1.0983078237080406</v>
      </c>
      <c r="E24" s="120">
        <v>-27.445243821821435</v>
      </c>
      <c r="F24" s="120">
        <v>30.437986603090053</v>
      </c>
      <c r="G24" s="319"/>
      <c r="H24" s="319"/>
    </row>
    <row r="25" spans="1:14" ht="50.25" customHeight="1">
      <c r="A25" s="165"/>
      <c r="B25" s="143" t="s">
        <v>125</v>
      </c>
      <c r="C25" s="113">
        <v>7.9050421830100959</v>
      </c>
      <c r="D25" s="113">
        <v>2.5141151059805225</v>
      </c>
      <c r="E25" s="117">
        <v>9.4455437341252519</v>
      </c>
      <c r="F25" s="117">
        <v>-13.528719475776469</v>
      </c>
      <c r="G25" s="319"/>
      <c r="H25" s="319"/>
    </row>
    <row r="26" spans="1:14">
      <c r="A26" s="166"/>
      <c r="B26" s="167"/>
      <c r="C26" s="168"/>
      <c r="D26" s="169"/>
      <c r="E26" s="168"/>
    </row>
    <row r="27" spans="1:14" s="2" customFormat="1" ht="12.75" customHeight="1">
      <c r="A27" s="574" t="s">
        <v>53</v>
      </c>
      <c r="B27" s="574"/>
      <c r="C27" s="574"/>
      <c r="D27" s="574"/>
      <c r="E27" s="574"/>
      <c r="F27" s="11"/>
      <c r="G27" s="11"/>
      <c r="H27" s="11"/>
      <c r="I27" s="5"/>
      <c r="J27" s="5"/>
      <c r="K27" s="5"/>
      <c r="L27" s="5"/>
      <c r="M27" s="5"/>
    </row>
    <row r="28" spans="1:14" ht="19.5" customHeight="1">
      <c r="A28" s="29" t="s">
        <v>166</v>
      </c>
      <c r="B28" s="30"/>
      <c r="C28" s="30"/>
      <c r="D28" s="30"/>
      <c r="E28" s="30"/>
      <c r="F28" s="215"/>
      <c r="G28" s="215"/>
      <c r="H28" s="215"/>
      <c r="I28" s="23"/>
      <c r="J28" s="23"/>
      <c r="K28" s="23"/>
      <c r="L28" s="23"/>
      <c r="M28" s="23"/>
      <c r="N28" s="23"/>
    </row>
    <row r="29" spans="1:14" ht="14.25" customHeight="1">
      <c r="A29" s="29" t="s">
        <v>167</v>
      </c>
      <c r="B29" s="30"/>
      <c r="C29" s="26"/>
      <c r="D29" s="26"/>
      <c r="E29" s="26"/>
      <c r="F29" s="215"/>
      <c r="G29" s="215"/>
      <c r="H29" s="215"/>
      <c r="I29" s="23"/>
      <c r="J29" s="23"/>
      <c r="K29" s="23"/>
      <c r="L29" s="23"/>
      <c r="M29" s="23"/>
      <c r="N29" s="23"/>
    </row>
    <row r="30" spans="1:14" ht="21" customHeight="1">
      <c r="A30" s="29" t="s">
        <v>168</v>
      </c>
      <c r="B30" s="30"/>
      <c r="C30" s="26"/>
      <c r="D30" s="26"/>
      <c r="E30" s="26"/>
      <c r="F30" s="215"/>
      <c r="G30" s="215"/>
      <c r="H30" s="215"/>
      <c r="I30" s="23"/>
      <c r="J30" s="23"/>
      <c r="K30" s="23"/>
      <c r="L30" s="23"/>
      <c r="M30" s="23"/>
    </row>
    <row r="31" spans="1:14" ht="15.75" customHeight="1">
      <c r="A31" s="29" t="s">
        <v>169</v>
      </c>
      <c r="B31" s="29"/>
      <c r="C31" s="26"/>
      <c r="D31" s="26"/>
      <c r="E31" s="26"/>
      <c r="F31" s="215"/>
      <c r="G31" s="215"/>
      <c r="H31" s="215"/>
      <c r="I31" s="23"/>
      <c r="J31" s="23"/>
      <c r="K31" s="23"/>
      <c r="L31" s="23"/>
      <c r="M31" s="23"/>
    </row>
    <row r="32" spans="1:14" ht="12.75" customHeight="1">
      <c r="A32" s="29" t="s">
        <v>170</v>
      </c>
      <c r="B32" s="29"/>
      <c r="C32" s="26"/>
      <c r="D32" s="26"/>
      <c r="E32" s="26"/>
      <c r="F32" s="215"/>
      <c r="G32" s="215"/>
      <c r="H32" s="215"/>
      <c r="I32" s="23"/>
      <c r="J32" s="23"/>
      <c r="K32" s="23"/>
      <c r="L32" s="23"/>
      <c r="M32" s="23"/>
    </row>
    <row r="33" spans="1:14" ht="13.5" customHeight="1">
      <c r="A33" s="116" t="s">
        <v>306</v>
      </c>
      <c r="B33" s="20"/>
      <c r="C33" s="26"/>
      <c r="D33" s="26"/>
      <c r="E33" s="26"/>
      <c r="F33" s="215"/>
      <c r="G33" s="215"/>
      <c r="H33" s="215"/>
      <c r="I33" s="23"/>
      <c r="J33" s="23"/>
      <c r="K33" s="23"/>
      <c r="L33" s="23"/>
      <c r="M33" s="23"/>
      <c r="N33" s="23"/>
    </row>
    <row r="34" spans="1:14" ht="13.5" customHeight="1">
      <c r="A34" s="116" t="s">
        <v>131</v>
      </c>
      <c r="B34" s="20"/>
      <c r="C34" s="456"/>
      <c r="D34" s="456"/>
      <c r="E34" s="456"/>
      <c r="F34" s="369"/>
      <c r="G34" s="215"/>
      <c r="H34" s="215"/>
      <c r="I34" s="23"/>
      <c r="J34" s="23"/>
      <c r="K34" s="23"/>
      <c r="L34" s="23"/>
      <c r="M34" s="23"/>
      <c r="N34" s="23"/>
    </row>
    <row r="35" spans="1:14" ht="13.5" customHeight="1">
      <c r="A35" s="590" t="s">
        <v>132</v>
      </c>
      <c r="B35" s="590"/>
      <c r="C35" s="456"/>
      <c r="D35" s="456"/>
      <c r="E35" s="456"/>
      <c r="F35" s="369"/>
      <c r="G35" s="215"/>
      <c r="H35" s="215"/>
      <c r="I35" s="23"/>
      <c r="J35" s="23"/>
      <c r="K35" s="23"/>
      <c r="L35" s="23"/>
      <c r="M35" s="23"/>
      <c r="N35" s="23"/>
    </row>
    <row r="36" spans="1:14" ht="13.5" customHeight="1">
      <c r="A36" s="540" t="s">
        <v>134</v>
      </c>
      <c r="B36" s="540"/>
      <c r="C36" s="456"/>
      <c r="D36" s="456"/>
      <c r="E36" s="456"/>
      <c r="F36" s="369"/>
      <c r="G36" s="215"/>
      <c r="H36" s="215"/>
      <c r="I36" s="23"/>
      <c r="J36" s="23"/>
      <c r="K36" s="23"/>
      <c r="L36" s="23"/>
      <c r="M36" s="23"/>
      <c r="N36" s="23"/>
    </row>
    <row r="37" spans="1:14" ht="13.5" customHeight="1">
      <c r="A37" s="23" t="s">
        <v>60</v>
      </c>
      <c r="B37" s="23"/>
      <c r="C37" s="398"/>
      <c r="D37" s="398"/>
      <c r="E37" s="398"/>
      <c r="F37" s="368"/>
    </row>
    <row r="38" spans="1:14">
      <c r="C38" s="398"/>
      <c r="D38" s="398"/>
      <c r="E38" s="398"/>
      <c r="F38" s="368"/>
    </row>
    <row r="39" spans="1:14">
      <c r="C39" s="398"/>
      <c r="D39" s="398"/>
      <c r="E39" s="398"/>
      <c r="F39" s="368"/>
    </row>
    <row r="40" spans="1:14">
      <c r="C40" s="398"/>
      <c r="D40" s="398"/>
      <c r="E40" s="398"/>
      <c r="F40" s="368"/>
    </row>
    <row r="41" spans="1:14">
      <c r="C41" s="398"/>
      <c r="D41" s="398"/>
      <c r="E41" s="398"/>
      <c r="F41" s="368"/>
    </row>
    <row r="42" spans="1:14">
      <c r="C42" s="398"/>
      <c r="D42" s="398"/>
      <c r="E42" s="398"/>
      <c r="F42" s="368"/>
    </row>
    <row r="43" spans="1:14">
      <c r="C43" s="388"/>
      <c r="D43" s="388"/>
      <c r="E43" s="388"/>
    </row>
    <row r="44" spans="1:14">
      <c r="C44" s="388"/>
      <c r="D44" s="388"/>
      <c r="E44" s="388"/>
    </row>
    <row r="45" spans="1:14">
      <c r="C45" s="388"/>
      <c r="D45" s="388"/>
      <c r="E45" s="388"/>
    </row>
    <row r="46" spans="1:14">
      <c r="C46" s="388"/>
      <c r="D46" s="388"/>
      <c r="E46" s="388"/>
    </row>
    <row r="47" spans="1:14">
      <c r="C47" s="388"/>
      <c r="D47" s="388"/>
      <c r="E47" s="388"/>
    </row>
    <row r="48" spans="1:14">
      <c r="C48" s="388"/>
      <c r="D48" s="388"/>
      <c r="E48" s="388"/>
    </row>
    <row r="49" spans="4:4">
      <c r="D49" s="144"/>
    </row>
    <row r="50" spans="4:4">
      <c r="D50" s="144"/>
    </row>
    <row r="51" spans="4:4">
      <c r="D51" s="144"/>
    </row>
    <row r="52" spans="4:4">
      <c r="D52" s="144"/>
    </row>
    <row r="53" spans="4:4">
      <c r="D53" s="144"/>
    </row>
    <row r="54" spans="4:4">
      <c r="D54" s="144"/>
    </row>
    <row r="55" spans="4:4">
      <c r="D55" s="144"/>
    </row>
    <row r="56" spans="4:4">
      <c r="D56" s="144"/>
    </row>
    <row r="57" spans="4:4">
      <c r="D57" s="144"/>
    </row>
    <row r="58" spans="4:4">
      <c r="D58" s="144"/>
    </row>
  </sheetData>
  <mergeCells count="6">
    <mergeCell ref="A35:B35"/>
    <mergeCell ref="A5:A6"/>
    <mergeCell ref="A27:E27"/>
    <mergeCell ref="A1:F1"/>
    <mergeCell ref="A2:F2"/>
    <mergeCell ref="A3:F3"/>
  </mergeCells>
  <conditionalFormatting sqref="C25">
    <cfRule type="cellIs" dxfId="7" priority="4" operator="greaterThan">
      <formula>8.1</formula>
    </cfRule>
    <cfRule type="cellIs" dxfId="6" priority="6" operator="greaterThan">
      <formula>8</formula>
    </cfRule>
  </conditionalFormatting>
  <conditionalFormatting sqref="D25">
    <cfRule type="cellIs" dxfId="5" priority="1" operator="greaterThan">
      <formula>8.1</formula>
    </cfRule>
    <cfRule type="cellIs" dxfId="4" priority="2" operator="greaterThan">
      <formula>8</formula>
    </cfRule>
  </conditionalFormatting>
  <printOptions horizontalCentered="1"/>
  <pageMargins left="0.19685039370078741" right="0.19685039370078741" top="0.59055118110236227" bottom="0.59055118110236227" header="0.31496062992125984" footer="0.31496062992125984"/>
  <pageSetup scale="65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tabColor theme="6" tint="0.79998168889431442"/>
  </sheetPr>
  <dimension ref="A1:Q58"/>
  <sheetViews>
    <sheetView zoomScale="80" zoomScaleNormal="80" zoomScaleSheetLayoutView="80" workbookViewId="0">
      <selection sqref="A1:F1"/>
    </sheetView>
  </sheetViews>
  <sheetFormatPr baseColWidth="10" defaultColWidth="10.7109375" defaultRowHeight="12.75"/>
  <cols>
    <col min="1" max="1" width="17.42578125" style="24" customWidth="1"/>
    <col min="2" max="2" width="57.28515625" style="24" customWidth="1"/>
    <col min="3" max="5" width="14.5703125" style="24" customWidth="1"/>
    <col min="6" max="6" width="14.7109375" style="24" customWidth="1"/>
    <col min="7" max="7" width="11.42578125" style="24" customWidth="1"/>
    <col min="8" max="8" width="11.42578125" style="398" customWidth="1"/>
    <col min="9" max="231" width="11.42578125" style="24" customWidth="1"/>
    <col min="232" max="232" width="12.28515625" style="24" customWidth="1"/>
    <col min="233" max="233" width="56.28515625" style="24" customWidth="1"/>
    <col min="234" max="249" width="10.7109375" style="24"/>
    <col min="250" max="250" width="17.42578125" style="24" customWidth="1"/>
    <col min="251" max="251" width="57.28515625" style="24" customWidth="1"/>
    <col min="252" max="255" width="14.5703125" style="24" customWidth="1"/>
    <col min="256" max="487" width="11.42578125" style="24" customWidth="1"/>
    <col min="488" max="488" width="12.28515625" style="24" customWidth="1"/>
    <col min="489" max="489" width="56.28515625" style="24" customWidth="1"/>
    <col min="490" max="505" width="10.7109375" style="24"/>
    <col min="506" max="506" width="17.42578125" style="24" customWidth="1"/>
    <col min="507" max="507" width="57.28515625" style="24" customWidth="1"/>
    <col min="508" max="511" width="14.5703125" style="24" customWidth="1"/>
    <col min="512" max="743" width="11.42578125" style="24" customWidth="1"/>
    <col min="744" max="744" width="12.28515625" style="24" customWidth="1"/>
    <col min="745" max="745" width="56.28515625" style="24" customWidth="1"/>
    <col min="746" max="761" width="10.7109375" style="24"/>
    <col min="762" max="762" width="17.42578125" style="24" customWidth="1"/>
    <col min="763" max="763" width="57.28515625" style="24" customWidth="1"/>
    <col min="764" max="767" width="14.5703125" style="24" customWidth="1"/>
    <col min="768" max="999" width="11.42578125" style="24" customWidth="1"/>
    <col min="1000" max="1000" width="12.28515625" style="24" customWidth="1"/>
    <col min="1001" max="1001" width="56.28515625" style="24" customWidth="1"/>
    <col min="1002" max="1017" width="10.7109375" style="24"/>
    <col min="1018" max="1018" width="17.42578125" style="24" customWidth="1"/>
    <col min="1019" max="1019" width="57.28515625" style="24" customWidth="1"/>
    <col min="1020" max="1023" width="14.5703125" style="24" customWidth="1"/>
    <col min="1024" max="1255" width="11.42578125" style="24" customWidth="1"/>
    <col min="1256" max="1256" width="12.28515625" style="24" customWidth="1"/>
    <col min="1257" max="1257" width="56.28515625" style="24" customWidth="1"/>
    <col min="1258" max="1273" width="10.7109375" style="24"/>
    <col min="1274" max="1274" width="17.42578125" style="24" customWidth="1"/>
    <col min="1275" max="1275" width="57.28515625" style="24" customWidth="1"/>
    <col min="1276" max="1279" width="14.5703125" style="24" customWidth="1"/>
    <col min="1280" max="1511" width="11.42578125" style="24" customWidth="1"/>
    <col min="1512" max="1512" width="12.28515625" style="24" customWidth="1"/>
    <col min="1513" max="1513" width="56.28515625" style="24" customWidth="1"/>
    <col min="1514" max="1529" width="10.7109375" style="24"/>
    <col min="1530" max="1530" width="17.42578125" style="24" customWidth="1"/>
    <col min="1531" max="1531" width="57.28515625" style="24" customWidth="1"/>
    <col min="1532" max="1535" width="14.5703125" style="24" customWidth="1"/>
    <col min="1536" max="1767" width="11.42578125" style="24" customWidth="1"/>
    <col min="1768" max="1768" width="12.28515625" style="24" customWidth="1"/>
    <col min="1769" max="1769" width="56.28515625" style="24" customWidth="1"/>
    <col min="1770" max="1785" width="10.7109375" style="24"/>
    <col min="1786" max="1786" width="17.42578125" style="24" customWidth="1"/>
    <col min="1787" max="1787" width="57.28515625" style="24" customWidth="1"/>
    <col min="1788" max="1791" width="14.5703125" style="24" customWidth="1"/>
    <col min="1792" max="2023" width="11.42578125" style="24" customWidth="1"/>
    <col min="2024" max="2024" width="12.28515625" style="24" customWidth="1"/>
    <col min="2025" max="2025" width="56.28515625" style="24" customWidth="1"/>
    <col min="2026" max="2041" width="10.7109375" style="24"/>
    <col min="2042" max="2042" width="17.42578125" style="24" customWidth="1"/>
    <col min="2043" max="2043" width="57.28515625" style="24" customWidth="1"/>
    <col min="2044" max="2047" width="14.5703125" style="24" customWidth="1"/>
    <col min="2048" max="2279" width="11.42578125" style="24" customWidth="1"/>
    <col min="2280" max="2280" width="12.28515625" style="24" customWidth="1"/>
    <col min="2281" max="2281" width="56.28515625" style="24" customWidth="1"/>
    <col min="2282" max="2297" width="10.7109375" style="24"/>
    <col min="2298" max="2298" width="17.42578125" style="24" customWidth="1"/>
    <col min="2299" max="2299" width="57.28515625" style="24" customWidth="1"/>
    <col min="2300" max="2303" width="14.5703125" style="24" customWidth="1"/>
    <col min="2304" max="2535" width="11.42578125" style="24" customWidth="1"/>
    <col min="2536" max="2536" width="12.28515625" style="24" customWidth="1"/>
    <col min="2537" max="2537" width="56.28515625" style="24" customWidth="1"/>
    <col min="2538" max="2553" width="10.7109375" style="24"/>
    <col min="2554" max="2554" width="17.42578125" style="24" customWidth="1"/>
    <col min="2555" max="2555" width="57.28515625" style="24" customWidth="1"/>
    <col min="2556" max="2559" width="14.5703125" style="24" customWidth="1"/>
    <col min="2560" max="2791" width="11.42578125" style="24" customWidth="1"/>
    <col min="2792" max="2792" width="12.28515625" style="24" customWidth="1"/>
    <col min="2793" max="2793" width="56.28515625" style="24" customWidth="1"/>
    <col min="2794" max="2809" width="10.7109375" style="24"/>
    <col min="2810" max="2810" width="17.42578125" style="24" customWidth="1"/>
    <col min="2811" max="2811" width="57.28515625" style="24" customWidth="1"/>
    <col min="2812" max="2815" width="14.5703125" style="24" customWidth="1"/>
    <col min="2816" max="3047" width="11.42578125" style="24" customWidth="1"/>
    <col min="3048" max="3048" width="12.28515625" style="24" customWidth="1"/>
    <col min="3049" max="3049" width="56.28515625" style="24" customWidth="1"/>
    <col min="3050" max="3065" width="10.7109375" style="24"/>
    <col min="3066" max="3066" width="17.42578125" style="24" customWidth="1"/>
    <col min="3067" max="3067" width="57.28515625" style="24" customWidth="1"/>
    <col min="3068" max="3071" width="14.5703125" style="24" customWidth="1"/>
    <col min="3072" max="3303" width="11.42578125" style="24" customWidth="1"/>
    <col min="3304" max="3304" width="12.28515625" style="24" customWidth="1"/>
    <col min="3305" max="3305" width="56.28515625" style="24" customWidth="1"/>
    <col min="3306" max="3321" width="10.7109375" style="24"/>
    <col min="3322" max="3322" width="17.42578125" style="24" customWidth="1"/>
    <col min="3323" max="3323" width="57.28515625" style="24" customWidth="1"/>
    <col min="3324" max="3327" width="14.5703125" style="24" customWidth="1"/>
    <col min="3328" max="3559" width="11.42578125" style="24" customWidth="1"/>
    <col min="3560" max="3560" width="12.28515625" style="24" customWidth="1"/>
    <col min="3561" max="3561" width="56.28515625" style="24" customWidth="1"/>
    <col min="3562" max="3577" width="10.7109375" style="24"/>
    <col min="3578" max="3578" width="17.42578125" style="24" customWidth="1"/>
    <col min="3579" max="3579" width="57.28515625" style="24" customWidth="1"/>
    <col min="3580" max="3583" width="14.5703125" style="24" customWidth="1"/>
    <col min="3584" max="3815" width="11.42578125" style="24" customWidth="1"/>
    <col min="3816" max="3816" width="12.28515625" style="24" customWidth="1"/>
    <col min="3817" max="3817" width="56.28515625" style="24" customWidth="1"/>
    <col min="3818" max="3833" width="10.7109375" style="24"/>
    <col min="3834" max="3834" width="17.42578125" style="24" customWidth="1"/>
    <col min="3835" max="3835" width="57.28515625" style="24" customWidth="1"/>
    <col min="3836" max="3839" width="14.5703125" style="24" customWidth="1"/>
    <col min="3840" max="4071" width="11.42578125" style="24" customWidth="1"/>
    <col min="4072" max="4072" width="12.28515625" style="24" customWidth="1"/>
    <col min="4073" max="4073" width="56.28515625" style="24" customWidth="1"/>
    <col min="4074" max="4089" width="10.7109375" style="24"/>
    <col min="4090" max="4090" width="17.42578125" style="24" customWidth="1"/>
    <col min="4091" max="4091" width="57.28515625" style="24" customWidth="1"/>
    <col min="4092" max="4095" width="14.5703125" style="24" customWidth="1"/>
    <col min="4096" max="4327" width="11.42578125" style="24" customWidth="1"/>
    <col min="4328" max="4328" width="12.28515625" style="24" customWidth="1"/>
    <col min="4329" max="4329" width="56.28515625" style="24" customWidth="1"/>
    <col min="4330" max="4345" width="10.7109375" style="24"/>
    <col min="4346" max="4346" width="17.42578125" style="24" customWidth="1"/>
    <col min="4347" max="4347" width="57.28515625" style="24" customWidth="1"/>
    <col min="4348" max="4351" width="14.5703125" style="24" customWidth="1"/>
    <col min="4352" max="4583" width="11.42578125" style="24" customWidth="1"/>
    <col min="4584" max="4584" width="12.28515625" style="24" customWidth="1"/>
    <col min="4585" max="4585" width="56.28515625" style="24" customWidth="1"/>
    <col min="4586" max="4601" width="10.7109375" style="24"/>
    <col min="4602" max="4602" width="17.42578125" style="24" customWidth="1"/>
    <col min="4603" max="4603" width="57.28515625" style="24" customWidth="1"/>
    <col min="4604" max="4607" width="14.5703125" style="24" customWidth="1"/>
    <col min="4608" max="4839" width="11.42578125" style="24" customWidth="1"/>
    <col min="4840" max="4840" width="12.28515625" style="24" customWidth="1"/>
    <col min="4841" max="4841" width="56.28515625" style="24" customWidth="1"/>
    <col min="4842" max="4857" width="10.7109375" style="24"/>
    <col min="4858" max="4858" width="17.42578125" style="24" customWidth="1"/>
    <col min="4859" max="4859" width="57.28515625" style="24" customWidth="1"/>
    <col min="4860" max="4863" width="14.5703125" style="24" customWidth="1"/>
    <col min="4864" max="5095" width="11.42578125" style="24" customWidth="1"/>
    <col min="5096" max="5096" width="12.28515625" style="24" customWidth="1"/>
    <col min="5097" max="5097" width="56.28515625" style="24" customWidth="1"/>
    <col min="5098" max="5113" width="10.7109375" style="24"/>
    <col min="5114" max="5114" width="17.42578125" style="24" customWidth="1"/>
    <col min="5115" max="5115" width="57.28515625" style="24" customWidth="1"/>
    <col min="5116" max="5119" width="14.5703125" style="24" customWidth="1"/>
    <col min="5120" max="5351" width="11.42578125" style="24" customWidth="1"/>
    <col min="5352" max="5352" width="12.28515625" style="24" customWidth="1"/>
    <col min="5353" max="5353" width="56.28515625" style="24" customWidth="1"/>
    <col min="5354" max="5369" width="10.7109375" style="24"/>
    <col min="5370" max="5370" width="17.42578125" style="24" customWidth="1"/>
    <col min="5371" max="5371" width="57.28515625" style="24" customWidth="1"/>
    <col min="5372" max="5375" width="14.5703125" style="24" customWidth="1"/>
    <col min="5376" max="5607" width="11.42578125" style="24" customWidth="1"/>
    <col min="5608" max="5608" width="12.28515625" style="24" customWidth="1"/>
    <col min="5609" max="5609" width="56.28515625" style="24" customWidth="1"/>
    <col min="5610" max="5625" width="10.7109375" style="24"/>
    <col min="5626" max="5626" width="17.42578125" style="24" customWidth="1"/>
    <col min="5627" max="5627" width="57.28515625" style="24" customWidth="1"/>
    <col min="5628" max="5631" width="14.5703125" style="24" customWidth="1"/>
    <col min="5632" max="5863" width="11.42578125" style="24" customWidth="1"/>
    <col min="5864" max="5864" width="12.28515625" style="24" customWidth="1"/>
    <col min="5865" max="5865" width="56.28515625" style="24" customWidth="1"/>
    <col min="5866" max="5881" width="10.7109375" style="24"/>
    <col min="5882" max="5882" width="17.42578125" style="24" customWidth="1"/>
    <col min="5883" max="5883" width="57.28515625" style="24" customWidth="1"/>
    <col min="5884" max="5887" width="14.5703125" style="24" customWidth="1"/>
    <col min="5888" max="6119" width="11.42578125" style="24" customWidth="1"/>
    <col min="6120" max="6120" width="12.28515625" style="24" customWidth="1"/>
    <col min="6121" max="6121" width="56.28515625" style="24" customWidth="1"/>
    <col min="6122" max="6137" width="10.7109375" style="24"/>
    <col min="6138" max="6138" width="17.42578125" style="24" customWidth="1"/>
    <col min="6139" max="6139" width="57.28515625" style="24" customWidth="1"/>
    <col min="6140" max="6143" width="14.5703125" style="24" customWidth="1"/>
    <col min="6144" max="6375" width="11.42578125" style="24" customWidth="1"/>
    <col min="6376" max="6376" width="12.28515625" style="24" customWidth="1"/>
    <col min="6377" max="6377" width="56.28515625" style="24" customWidth="1"/>
    <col min="6378" max="6393" width="10.7109375" style="24"/>
    <col min="6394" max="6394" width="17.42578125" style="24" customWidth="1"/>
    <col min="6395" max="6395" width="57.28515625" style="24" customWidth="1"/>
    <col min="6396" max="6399" width="14.5703125" style="24" customWidth="1"/>
    <col min="6400" max="6631" width="11.42578125" style="24" customWidth="1"/>
    <col min="6632" max="6632" width="12.28515625" style="24" customWidth="1"/>
    <col min="6633" max="6633" width="56.28515625" style="24" customWidth="1"/>
    <col min="6634" max="6649" width="10.7109375" style="24"/>
    <col min="6650" max="6650" width="17.42578125" style="24" customWidth="1"/>
    <col min="6651" max="6651" width="57.28515625" style="24" customWidth="1"/>
    <col min="6652" max="6655" width="14.5703125" style="24" customWidth="1"/>
    <col min="6656" max="6887" width="11.42578125" style="24" customWidth="1"/>
    <col min="6888" max="6888" width="12.28515625" style="24" customWidth="1"/>
    <col min="6889" max="6889" width="56.28515625" style="24" customWidth="1"/>
    <col min="6890" max="6905" width="10.7109375" style="24"/>
    <col min="6906" max="6906" width="17.42578125" style="24" customWidth="1"/>
    <col min="6907" max="6907" width="57.28515625" style="24" customWidth="1"/>
    <col min="6908" max="6911" width="14.5703125" style="24" customWidth="1"/>
    <col min="6912" max="7143" width="11.42578125" style="24" customWidth="1"/>
    <col min="7144" max="7144" width="12.28515625" style="24" customWidth="1"/>
    <col min="7145" max="7145" width="56.28515625" style="24" customWidth="1"/>
    <col min="7146" max="7161" width="10.7109375" style="24"/>
    <col min="7162" max="7162" width="17.42578125" style="24" customWidth="1"/>
    <col min="7163" max="7163" width="57.28515625" style="24" customWidth="1"/>
    <col min="7164" max="7167" width="14.5703125" style="24" customWidth="1"/>
    <col min="7168" max="7399" width="11.42578125" style="24" customWidth="1"/>
    <col min="7400" max="7400" width="12.28515625" style="24" customWidth="1"/>
    <col min="7401" max="7401" width="56.28515625" style="24" customWidth="1"/>
    <col min="7402" max="7417" width="10.7109375" style="24"/>
    <col min="7418" max="7418" width="17.42578125" style="24" customWidth="1"/>
    <col min="7419" max="7419" width="57.28515625" style="24" customWidth="1"/>
    <col min="7420" max="7423" width="14.5703125" style="24" customWidth="1"/>
    <col min="7424" max="7655" width="11.42578125" style="24" customWidth="1"/>
    <col min="7656" max="7656" width="12.28515625" style="24" customWidth="1"/>
    <col min="7657" max="7657" width="56.28515625" style="24" customWidth="1"/>
    <col min="7658" max="7673" width="10.7109375" style="24"/>
    <col min="7674" max="7674" width="17.42578125" style="24" customWidth="1"/>
    <col min="7675" max="7675" width="57.28515625" style="24" customWidth="1"/>
    <col min="7676" max="7679" width="14.5703125" style="24" customWidth="1"/>
    <col min="7680" max="7911" width="11.42578125" style="24" customWidth="1"/>
    <col min="7912" max="7912" width="12.28515625" style="24" customWidth="1"/>
    <col min="7913" max="7913" width="56.28515625" style="24" customWidth="1"/>
    <col min="7914" max="7929" width="10.7109375" style="24"/>
    <col min="7930" max="7930" width="17.42578125" style="24" customWidth="1"/>
    <col min="7931" max="7931" width="57.28515625" style="24" customWidth="1"/>
    <col min="7932" max="7935" width="14.5703125" style="24" customWidth="1"/>
    <col min="7936" max="8167" width="11.42578125" style="24" customWidth="1"/>
    <col min="8168" max="8168" width="12.28515625" style="24" customWidth="1"/>
    <col min="8169" max="8169" width="56.28515625" style="24" customWidth="1"/>
    <col min="8170" max="8185" width="10.7109375" style="24"/>
    <col min="8186" max="8186" width="17.42578125" style="24" customWidth="1"/>
    <col min="8187" max="8187" width="57.28515625" style="24" customWidth="1"/>
    <col min="8188" max="8191" width="14.5703125" style="24" customWidth="1"/>
    <col min="8192" max="8423" width="11.42578125" style="24" customWidth="1"/>
    <col min="8424" max="8424" width="12.28515625" style="24" customWidth="1"/>
    <col min="8425" max="8425" width="56.28515625" style="24" customWidth="1"/>
    <col min="8426" max="8441" width="10.7109375" style="24"/>
    <col min="8442" max="8442" width="17.42578125" style="24" customWidth="1"/>
    <col min="8443" max="8443" width="57.28515625" style="24" customWidth="1"/>
    <col min="8444" max="8447" width="14.5703125" style="24" customWidth="1"/>
    <col min="8448" max="8679" width="11.42578125" style="24" customWidth="1"/>
    <col min="8680" max="8680" width="12.28515625" style="24" customWidth="1"/>
    <col min="8681" max="8681" width="56.28515625" style="24" customWidth="1"/>
    <col min="8682" max="8697" width="10.7109375" style="24"/>
    <col min="8698" max="8698" width="17.42578125" style="24" customWidth="1"/>
    <col min="8699" max="8699" width="57.28515625" style="24" customWidth="1"/>
    <col min="8700" max="8703" width="14.5703125" style="24" customWidth="1"/>
    <col min="8704" max="8935" width="11.42578125" style="24" customWidth="1"/>
    <col min="8936" max="8936" width="12.28515625" style="24" customWidth="1"/>
    <col min="8937" max="8937" width="56.28515625" style="24" customWidth="1"/>
    <col min="8938" max="8953" width="10.7109375" style="24"/>
    <col min="8954" max="8954" width="17.42578125" style="24" customWidth="1"/>
    <col min="8955" max="8955" width="57.28515625" style="24" customWidth="1"/>
    <col min="8956" max="8959" width="14.5703125" style="24" customWidth="1"/>
    <col min="8960" max="9191" width="11.42578125" style="24" customWidth="1"/>
    <col min="9192" max="9192" width="12.28515625" style="24" customWidth="1"/>
    <col min="9193" max="9193" width="56.28515625" style="24" customWidth="1"/>
    <col min="9194" max="9209" width="10.7109375" style="24"/>
    <col min="9210" max="9210" width="17.42578125" style="24" customWidth="1"/>
    <col min="9211" max="9211" width="57.28515625" style="24" customWidth="1"/>
    <col min="9212" max="9215" width="14.5703125" style="24" customWidth="1"/>
    <col min="9216" max="9447" width="11.42578125" style="24" customWidth="1"/>
    <col min="9448" max="9448" width="12.28515625" style="24" customWidth="1"/>
    <col min="9449" max="9449" width="56.28515625" style="24" customWidth="1"/>
    <col min="9450" max="9465" width="10.7109375" style="24"/>
    <col min="9466" max="9466" width="17.42578125" style="24" customWidth="1"/>
    <col min="9467" max="9467" width="57.28515625" style="24" customWidth="1"/>
    <col min="9468" max="9471" width="14.5703125" style="24" customWidth="1"/>
    <col min="9472" max="9703" width="11.42578125" style="24" customWidth="1"/>
    <col min="9704" max="9704" width="12.28515625" style="24" customWidth="1"/>
    <col min="9705" max="9705" width="56.28515625" style="24" customWidth="1"/>
    <col min="9706" max="9721" width="10.7109375" style="24"/>
    <col min="9722" max="9722" width="17.42578125" style="24" customWidth="1"/>
    <col min="9723" max="9723" width="57.28515625" style="24" customWidth="1"/>
    <col min="9724" max="9727" width="14.5703125" style="24" customWidth="1"/>
    <col min="9728" max="9959" width="11.42578125" style="24" customWidth="1"/>
    <col min="9960" max="9960" width="12.28515625" style="24" customWidth="1"/>
    <col min="9961" max="9961" width="56.28515625" style="24" customWidth="1"/>
    <col min="9962" max="9977" width="10.7109375" style="24"/>
    <col min="9978" max="9978" width="17.42578125" style="24" customWidth="1"/>
    <col min="9979" max="9979" width="57.28515625" style="24" customWidth="1"/>
    <col min="9980" max="9983" width="14.5703125" style="24" customWidth="1"/>
    <col min="9984" max="10215" width="11.42578125" style="24" customWidth="1"/>
    <col min="10216" max="10216" width="12.28515625" style="24" customWidth="1"/>
    <col min="10217" max="10217" width="56.28515625" style="24" customWidth="1"/>
    <col min="10218" max="10233" width="10.7109375" style="24"/>
    <col min="10234" max="10234" width="17.42578125" style="24" customWidth="1"/>
    <col min="10235" max="10235" width="57.28515625" style="24" customWidth="1"/>
    <col min="10236" max="10239" width="14.5703125" style="24" customWidth="1"/>
    <col min="10240" max="10471" width="11.42578125" style="24" customWidth="1"/>
    <col min="10472" max="10472" width="12.28515625" style="24" customWidth="1"/>
    <col min="10473" max="10473" width="56.28515625" style="24" customWidth="1"/>
    <col min="10474" max="10489" width="10.7109375" style="24"/>
    <col min="10490" max="10490" width="17.42578125" style="24" customWidth="1"/>
    <col min="10491" max="10491" width="57.28515625" style="24" customWidth="1"/>
    <col min="10492" max="10495" width="14.5703125" style="24" customWidth="1"/>
    <col min="10496" max="10727" width="11.42578125" style="24" customWidth="1"/>
    <col min="10728" max="10728" width="12.28515625" style="24" customWidth="1"/>
    <col min="10729" max="10729" width="56.28515625" style="24" customWidth="1"/>
    <col min="10730" max="10745" width="10.7109375" style="24"/>
    <col min="10746" max="10746" width="17.42578125" style="24" customWidth="1"/>
    <col min="10747" max="10747" width="57.28515625" style="24" customWidth="1"/>
    <col min="10748" max="10751" width="14.5703125" style="24" customWidth="1"/>
    <col min="10752" max="10983" width="11.42578125" style="24" customWidth="1"/>
    <col min="10984" max="10984" width="12.28515625" style="24" customWidth="1"/>
    <col min="10985" max="10985" width="56.28515625" style="24" customWidth="1"/>
    <col min="10986" max="11001" width="10.7109375" style="24"/>
    <col min="11002" max="11002" width="17.42578125" style="24" customWidth="1"/>
    <col min="11003" max="11003" width="57.28515625" style="24" customWidth="1"/>
    <col min="11004" max="11007" width="14.5703125" style="24" customWidth="1"/>
    <col min="11008" max="11239" width="11.42578125" style="24" customWidth="1"/>
    <col min="11240" max="11240" width="12.28515625" style="24" customWidth="1"/>
    <col min="11241" max="11241" width="56.28515625" style="24" customWidth="1"/>
    <col min="11242" max="11257" width="10.7109375" style="24"/>
    <col min="11258" max="11258" width="17.42578125" style="24" customWidth="1"/>
    <col min="11259" max="11259" width="57.28515625" style="24" customWidth="1"/>
    <col min="11260" max="11263" width="14.5703125" style="24" customWidth="1"/>
    <col min="11264" max="11495" width="11.42578125" style="24" customWidth="1"/>
    <col min="11496" max="11496" width="12.28515625" style="24" customWidth="1"/>
    <col min="11497" max="11497" width="56.28515625" style="24" customWidth="1"/>
    <col min="11498" max="11513" width="10.7109375" style="24"/>
    <col min="11514" max="11514" width="17.42578125" style="24" customWidth="1"/>
    <col min="11515" max="11515" width="57.28515625" style="24" customWidth="1"/>
    <col min="11516" max="11519" width="14.5703125" style="24" customWidth="1"/>
    <col min="11520" max="11751" width="11.42578125" style="24" customWidth="1"/>
    <col min="11752" max="11752" width="12.28515625" style="24" customWidth="1"/>
    <col min="11753" max="11753" width="56.28515625" style="24" customWidth="1"/>
    <col min="11754" max="11769" width="10.7109375" style="24"/>
    <col min="11770" max="11770" width="17.42578125" style="24" customWidth="1"/>
    <col min="11771" max="11771" width="57.28515625" style="24" customWidth="1"/>
    <col min="11772" max="11775" width="14.5703125" style="24" customWidth="1"/>
    <col min="11776" max="12007" width="11.42578125" style="24" customWidth="1"/>
    <col min="12008" max="12008" width="12.28515625" style="24" customWidth="1"/>
    <col min="12009" max="12009" width="56.28515625" style="24" customWidth="1"/>
    <col min="12010" max="12025" width="10.7109375" style="24"/>
    <col min="12026" max="12026" width="17.42578125" style="24" customWidth="1"/>
    <col min="12027" max="12027" width="57.28515625" style="24" customWidth="1"/>
    <col min="12028" max="12031" width="14.5703125" style="24" customWidth="1"/>
    <col min="12032" max="12263" width="11.42578125" style="24" customWidth="1"/>
    <col min="12264" max="12264" width="12.28515625" style="24" customWidth="1"/>
    <col min="12265" max="12265" width="56.28515625" style="24" customWidth="1"/>
    <col min="12266" max="12281" width="10.7109375" style="24"/>
    <col min="12282" max="12282" width="17.42578125" style="24" customWidth="1"/>
    <col min="12283" max="12283" width="57.28515625" style="24" customWidth="1"/>
    <col min="12284" max="12287" width="14.5703125" style="24" customWidth="1"/>
    <col min="12288" max="12519" width="11.42578125" style="24" customWidth="1"/>
    <col min="12520" max="12520" width="12.28515625" style="24" customWidth="1"/>
    <col min="12521" max="12521" width="56.28515625" style="24" customWidth="1"/>
    <col min="12522" max="12537" width="10.7109375" style="24"/>
    <col min="12538" max="12538" width="17.42578125" style="24" customWidth="1"/>
    <col min="12539" max="12539" width="57.28515625" style="24" customWidth="1"/>
    <col min="12540" max="12543" width="14.5703125" style="24" customWidth="1"/>
    <col min="12544" max="12775" width="11.42578125" style="24" customWidth="1"/>
    <col min="12776" max="12776" width="12.28515625" style="24" customWidth="1"/>
    <col min="12777" max="12777" width="56.28515625" style="24" customWidth="1"/>
    <col min="12778" max="12793" width="10.7109375" style="24"/>
    <col min="12794" max="12794" width="17.42578125" style="24" customWidth="1"/>
    <col min="12795" max="12795" width="57.28515625" style="24" customWidth="1"/>
    <col min="12796" max="12799" width="14.5703125" style="24" customWidth="1"/>
    <col min="12800" max="13031" width="11.42578125" style="24" customWidth="1"/>
    <col min="13032" max="13032" width="12.28515625" style="24" customWidth="1"/>
    <col min="13033" max="13033" width="56.28515625" style="24" customWidth="1"/>
    <col min="13034" max="13049" width="10.7109375" style="24"/>
    <col min="13050" max="13050" width="17.42578125" style="24" customWidth="1"/>
    <col min="13051" max="13051" width="57.28515625" style="24" customWidth="1"/>
    <col min="13052" max="13055" width="14.5703125" style="24" customWidth="1"/>
    <col min="13056" max="13287" width="11.42578125" style="24" customWidth="1"/>
    <col min="13288" max="13288" width="12.28515625" style="24" customWidth="1"/>
    <col min="13289" max="13289" width="56.28515625" style="24" customWidth="1"/>
    <col min="13290" max="13305" width="10.7109375" style="24"/>
    <col min="13306" max="13306" width="17.42578125" style="24" customWidth="1"/>
    <col min="13307" max="13307" width="57.28515625" style="24" customWidth="1"/>
    <col min="13308" max="13311" width="14.5703125" style="24" customWidth="1"/>
    <col min="13312" max="13543" width="11.42578125" style="24" customWidth="1"/>
    <col min="13544" max="13544" width="12.28515625" style="24" customWidth="1"/>
    <col min="13545" max="13545" width="56.28515625" style="24" customWidth="1"/>
    <col min="13546" max="13561" width="10.7109375" style="24"/>
    <col min="13562" max="13562" width="17.42578125" style="24" customWidth="1"/>
    <col min="13563" max="13563" width="57.28515625" style="24" customWidth="1"/>
    <col min="13564" max="13567" width="14.5703125" style="24" customWidth="1"/>
    <col min="13568" max="13799" width="11.42578125" style="24" customWidth="1"/>
    <col min="13800" max="13800" width="12.28515625" style="24" customWidth="1"/>
    <col min="13801" max="13801" width="56.28515625" style="24" customWidth="1"/>
    <col min="13802" max="13817" width="10.7109375" style="24"/>
    <col min="13818" max="13818" width="17.42578125" style="24" customWidth="1"/>
    <col min="13819" max="13819" width="57.28515625" style="24" customWidth="1"/>
    <col min="13820" max="13823" width="14.5703125" style="24" customWidth="1"/>
    <col min="13824" max="14055" width="11.42578125" style="24" customWidth="1"/>
    <col min="14056" max="14056" width="12.28515625" style="24" customWidth="1"/>
    <col min="14057" max="14057" width="56.28515625" style="24" customWidth="1"/>
    <col min="14058" max="14073" width="10.7109375" style="24"/>
    <col min="14074" max="14074" width="17.42578125" style="24" customWidth="1"/>
    <col min="14075" max="14075" width="57.28515625" style="24" customWidth="1"/>
    <col min="14076" max="14079" width="14.5703125" style="24" customWidth="1"/>
    <col min="14080" max="14311" width="11.42578125" style="24" customWidth="1"/>
    <col min="14312" max="14312" width="12.28515625" style="24" customWidth="1"/>
    <col min="14313" max="14313" width="56.28515625" style="24" customWidth="1"/>
    <col min="14314" max="14329" width="10.7109375" style="24"/>
    <col min="14330" max="14330" width="17.42578125" style="24" customWidth="1"/>
    <col min="14331" max="14331" width="57.28515625" style="24" customWidth="1"/>
    <col min="14332" max="14335" width="14.5703125" style="24" customWidth="1"/>
    <col min="14336" max="14567" width="11.42578125" style="24" customWidth="1"/>
    <col min="14568" max="14568" width="12.28515625" style="24" customWidth="1"/>
    <col min="14569" max="14569" width="56.28515625" style="24" customWidth="1"/>
    <col min="14570" max="14585" width="10.7109375" style="24"/>
    <col min="14586" max="14586" width="17.42578125" style="24" customWidth="1"/>
    <col min="14587" max="14587" width="57.28515625" style="24" customWidth="1"/>
    <col min="14588" max="14591" width="14.5703125" style="24" customWidth="1"/>
    <col min="14592" max="14823" width="11.42578125" style="24" customWidth="1"/>
    <col min="14824" max="14824" width="12.28515625" style="24" customWidth="1"/>
    <col min="14825" max="14825" width="56.28515625" style="24" customWidth="1"/>
    <col min="14826" max="14841" width="10.7109375" style="24"/>
    <col min="14842" max="14842" width="17.42578125" style="24" customWidth="1"/>
    <col min="14843" max="14843" width="57.28515625" style="24" customWidth="1"/>
    <col min="14844" max="14847" width="14.5703125" style="24" customWidth="1"/>
    <col min="14848" max="15079" width="11.42578125" style="24" customWidth="1"/>
    <col min="15080" max="15080" width="12.28515625" style="24" customWidth="1"/>
    <col min="15081" max="15081" width="56.28515625" style="24" customWidth="1"/>
    <col min="15082" max="15097" width="10.7109375" style="24"/>
    <col min="15098" max="15098" width="17.42578125" style="24" customWidth="1"/>
    <col min="15099" max="15099" width="57.28515625" style="24" customWidth="1"/>
    <col min="15100" max="15103" width="14.5703125" style="24" customWidth="1"/>
    <col min="15104" max="15335" width="11.42578125" style="24" customWidth="1"/>
    <col min="15336" max="15336" width="12.28515625" style="24" customWidth="1"/>
    <col min="15337" max="15337" width="56.28515625" style="24" customWidth="1"/>
    <col min="15338" max="15353" width="10.7109375" style="24"/>
    <col min="15354" max="15354" width="17.42578125" style="24" customWidth="1"/>
    <col min="15355" max="15355" width="57.28515625" style="24" customWidth="1"/>
    <col min="15356" max="15359" width="14.5703125" style="24" customWidth="1"/>
    <col min="15360" max="15591" width="11.42578125" style="24" customWidth="1"/>
    <col min="15592" max="15592" width="12.28515625" style="24" customWidth="1"/>
    <col min="15593" max="15593" width="56.28515625" style="24" customWidth="1"/>
    <col min="15594" max="15609" width="10.7109375" style="24"/>
    <col min="15610" max="15610" width="17.42578125" style="24" customWidth="1"/>
    <col min="15611" max="15611" width="57.28515625" style="24" customWidth="1"/>
    <col min="15612" max="15615" width="14.5703125" style="24" customWidth="1"/>
    <col min="15616" max="15847" width="11.42578125" style="24" customWidth="1"/>
    <col min="15848" max="15848" width="12.28515625" style="24" customWidth="1"/>
    <col min="15849" max="15849" width="56.28515625" style="24" customWidth="1"/>
    <col min="15850" max="15865" width="10.7109375" style="24"/>
    <col min="15866" max="15866" width="17.42578125" style="24" customWidth="1"/>
    <col min="15867" max="15867" width="57.28515625" style="24" customWidth="1"/>
    <col min="15868" max="15871" width="14.5703125" style="24" customWidth="1"/>
    <col min="15872" max="16103" width="11.42578125" style="24" customWidth="1"/>
    <col min="16104" max="16104" width="12.28515625" style="24" customWidth="1"/>
    <col min="16105" max="16105" width="56.28515625" style="24" customWidth="1"/>
    <col min="16106" max="16121" width="10.7109375" style="24"/>
    <col min="16122" max="16122" width="17.42578125" style="24" customWidth="1"/>
    <col min="16123" max="16123" width="57.28515625" style="24" customWidth="1"/>
    <col min="16124" max="16127" width="14.5703125" style="24" customWidth="1"/>
    <col min="16128" max="16359" width="11.42578125" style="24" customWidth="1"/>
    <col min="16360" max="16360" width="12.28515625" style="24" customWidth="1"/>
    <col min="16361" max="16361" width="56.28515625" style="24" customWidth="1"/>
    <col min="16362" max="16384" width="10.7109375" style="24"/>
  </cols>
  <sheetData>
    <row r="1" spans="1:8">
      <c r="A1" s="563" t="s">
        <v>35</v>
      </c>
      <c r="B1" s="563"/>
      <c r="C1" s="563"/>
      <c r="D1" s="563"/>
      <c r="E1" s="563"/>
      <c r="F1" s="563"/>
      <c r="G1" s="1"/>
      <c r="H1" s="391"/>
    </row>
    <row r="2" spans="1:8">
      <c r="A2" s="564" t="s">
        <v>36</v>
      </c>
      <c r="B2" s="564"/>
      <c r="C2" s="564"/>
      <c r="D2" s="564"/>
      <c r="E2" s="564"/>
      <c r="F2" s="564"/>
      <c r="G2" s="3"/>
      <c r="H2" s="392"/>
    </row>
    <row r="3" spans="1:8">
      <c r="A3" s="563" t="s">
        <v>37</v>
      </c>
      <c r="B3" s="563"/>
      <c r="C3" s="563"/>
      <c r="D3" s="563"/>
      <c r="E3" s="563"/>
      <c r="F3" s="563"/>
      <c r="G3" s="1"/>
      <c r="H3" s="391"/>
    </row>
    <row r="4" spans="1:8" s="116" customFormat="1" ht="56.25" customHeight="1">
      <c r="A4" s="148" t="s">
        <v>291</v>
      </c>
      <c r="B4" s="148"/>
      <c r="C4" s="148"/>
      <c r="D4" s="148"/>
      <c r="E4" s="148"/>
      <c r="H4" s="393"/>
    </row>
    <row r="5" spans="1:8" s="116" customFormat="1" ht="30.75" customHeight="1">
      <c r="A5" s="555" t="s">
        <v>106</v>
      </c>
      <c r="B5" s="149" t="s">
        <v>107</v>
      </c>
      <c r="C5" s="150" t="s">
        <v>165</v>
      </c>
      <c r="D5" s="151"/>
      <c r="E5" s="151"/>
      <c r="F5" s="151"/>
      <c r="H5" s="393"/>
    </row>
    <row r="6" spans="1:8" s="116" customFormat="1" ht="24.75" customHeight="1">
      <c r="A6" s="556"/>
      <c r="B6" s="152"/>
      <c r="C6" s="7" t="s">
        <v>211</v>
      </c>
      <c r="D6" s="7" t="s">
        <v>208</v>
      </c>
      <c r="E6" s="7" t="s">
        <v>209</v>
      </c>
      <c r="F6" s="7" t="s">
        <v>216</v>
      </c>
      <c r="H6" s="393"/>
    </row>
    <row r="7" spans="1:8" s="51" customFormat="1" ht="32.25" customHeight="1">
      <c r="A7" s="153" t="s">
        <v>0</v>
      </c>
      <c r="B7" s="142" t="s">
        <v>111</v>
      </c>
      <c r="C7" s="88">
        <v>9.0969939771549804</v>
      </c>
      <c r="D7" s="88">
        <v>0.28512141453531115</v>
      </c>
      <c r="E7" s="88">
        <v>6.7744563606074024</v>
      </c>
      <c r="F7" s="88">
        <v>-11.365539690527854</v>
      </c>
      <c r="G7" s="319"/>
      <c r="H7" s="319"/>
    </row>
    <row r="8" spans="1:8" s="51" customFormat="1" ht="32.25" customHeight="1">
      <c r="A8" s="153" t="s">
        <v>2</v>
      </c>
      <c r="B8" s="154" t="s">
        <v>3</v>
      </c>
      <c r="C8" s="88">
        <v>3.3309763104859371</v>
      </c>
      <c r="D8" s="88">
        <v>-16.318810268071857</v>
      </c>
      <c r="E8" s="88">
        <v>8.4192531802187176</v>
      </c>
      <c r="F8" s="88">
        <v>-12.710187196839811</v>
      </c>
      <c r="G8" s="319"/>
      <c r="H8" s="319"/>
    </row>
    <row r="9" spans="1:8" s="51" customFormat="1" ht="32.25" customHeight="1">
      <c r="A9" s="153" t="s">
        <v>4</v>
      </c>
      <c r="B9" s="154" t="s">
        <v>112</v>
      </c>
      <c r="C9" s="88">
        <v>11.670690424148745</v>
      </c>
      <c r="D9" s="88">
        <v>3.8460479492125046</v>
      </c>
      <c r="E9" s="88">
        <v>-39.266971852949915</v>
      </c>
      <c r="F9" s="88">
        <v>55.82783541510932</v>
      </c>
      <c r="G9" s="319"/>
      <c r="H9" s="319"/>
    </row>
    <row r="10" spans="1:8" s="51" customFormat="1" ht="32.25" customHeight="1">
      <c r="A10" s="153" t="s">
        <v>6</v>
      </c>
      <c r="B10" s="86" t="s">
        <v>7</v>
      </c>
      <c r="C10" s="88">
        <v>3.9140664231417333</v>
      </c>
      <c r="D10" s="88">
        <v>8.8976953259041807</v>
      </c>
      <c r="E10" s="88">
        <v>-5.713703634595106</v>
      </c>
      <c r="F10" s="88">
        <v>0.37403821317319341</v>
      </c>
      <c r="G10" s="319"/>
      <c r="H10" s="319"/>
    </row>
    <row r="11" spans="1:8" s="51" customFormat="1" ht="32.25" customHeight="1">
      <c r="A11" s="153" t="s">
        <v>8</v>
      </c>
      <c r="B11" s="154" t="s">
        <v>9</v>
      </c>
      <c r="C11" s="88">
        <v>23.499990627524909</v>
      </c>
      <c r="D11" s="88">
        <v>26.316536188823562</v>
      </c>
      <c r="E11" s="88">
        <v>-13.714310457353434</v>
      </c>
      <c r="F11" s="88">
        <v>9.68094900235117</v>
      </c>
      <c r="G11" s="319"/>
      <c r="H11" s="319"/>
    </row>
    <row r="12" spans="1:8" s="51" customFormat="1" ht="32.25" customHeight="1">
      <c r="A12" s="155" t="s">
        <v>10</v>
      </c>
      <c r="B12" s="89" t="s">
        <v>113</v>
      </c>
      <c r="C12" s="88">
        <v>5.6724081143547664</v>
      </c>
      <c r="D12" s="88">
        <v>25.995559246622221</v>
      </c>
      <c r="E12" s="88">
        <v>-31.218189538072423</v>
      </c>
      <c r="F12" s="88">
        <v>37.593009704189456</v>
      </c>
      <c r="G12" s="319"/>
      <c r="H12" s="319"/>
    </row>
    <row r="13" spans="1:8" s="51" customFormat="1" ht="32.25" customHeight="1">
      <c r="A13" s="155" t="s">
        <v>12</v>
      </c>
      <c r="B13" s="89" t="s">
        <v>114</v>
      </c>
      <c r="C13" s="88">
        <v>19.236242079879773</v>
      </c>
      <c r="D13" s="88">
        <v>3.2581365983508306</v>
      </c>
      <c r="E13" s="88">
        <v>-25.451965504301313</v>
      </c>
      <c r="F13" s="88">
        <v>26.950313021408661</v>
      </c>
      <c r="G13" s="319"/>
      <c r="H13" s="319"/>
    </row>
    <row r="14" spans="1:8" s="51" customFormat="1" ht="32.25" customHeight="1">
      <c r="A14" s="155" t="s">
        <v>14</v>
      </c>
      <c r="B14" s="86" t="s">
        <v>115</v>
      </c>
      <c r="C14" s="88">
        <v>-5.1316282404865348</v>
      </c>
      <c r="D14" s="88">
        <v>4.1223431400468229</v>
      </c>
      <c r="E14" s="88">
        <v>-54.839888131944711</v>
      </c>
      <c r="F14" s="88">
        <v>109.56317251849316</v>
      </c>
      <c r="G14" s="319"/>
      <c r="H14" s="319"/>
    </row>
    <row r="15" spans="1:8" s="51" customFormat="1" ht="32.25" customHeight="1">
      <c r="A15" s="155" t="s">
        <v>16</v>
      </c>
      <c r="B15" s="86" t="s">
        <v>17</v>
      </c>
      <c r="C15" s="88">
        <v>9.3839423340539554</v>
      </c>
      <c r="D15" s="88">
        <v>4.8590945681034725</v>
      </c>
      <c r="E15" s="88">
        <v>-9.6506994612131791</v>
      </c>
      <c r="F15" s="88">
        <v>4.7478647640098188</v>
      </c>
      <c r="G15" s="319"/>
      <c r="H15" s="319"/>
    </row>
    <row r="16" spans="1:8" s="51" customFormat="1" ht="32.25" customHeight="1">
      <c r="A16" s="155" t="s">
        <v>18</v>
      </c>
      <c r="B16" s="86" t="s">
        <v>116</v>
      </c>
      <c r="C16" s="88">
        <v>6.5533533213723416</v>
      </c>
      <c r="D16" s="88">
        <v>0.54831409679687226</v>
      </c>
      <c r="E16" s="88">
        <v>-1.9233026319180055</v>
      </c>
      <c r="F16" s="88">
        <v>-3.5051488444629797</v>
      </c>
      <c r="G16" s="319"/>
      <c r="H16" s="319"/>
    </row>
    <row r="17" spans="1:17" s="51" customFormat="1" ht="32.25" customHeight="1">
      <c r="A17" s="155" t="s">
        <v>20</v>
      </c>
      <c r="B17" s="91" t="s">
        <v>117</v>
      </c>
      <c r="C17" s="88">
        <v>3.0328069585151525</v>
      </c>
      <c r="D17" s="88">
        <v>6.0153707821220053</v>
      </c>
      <c r="E17" s="88">
        <v>-10.938057405080926</v>
      </c>
      <c r="F17" s="88">
        <v>6.2619570000220364</v>
      </c>
      <c r="G17" s="319"/>
      <c r="H17" s="319"/>
    </row>
    <row r="18" spans="1:17" s="51" customFormat="1" ht="32.25" customHeight="1">
      <c r="A18" s="155" t="s">
        <v>22</v>
      </c>
      <c r="B18" s="91" t="s">
        <v>118</v>
      </c>
      <c r="C18" s="88">
        <v>17.984927800080456</v>
      </c>
      <c r="D18" s="88">
        <v>6.0985971085063824</v>
      </c>
      <c r="E18" s="88">
        <v>-19.171520577586932</v>
      </c>
      <c r="F18" s="88">
        <v>17.086160496735275</v>
      </c>
      <c r="G18" s="319"/>
      <c r="H18" s="319"/>
    </row>
    <row r="19" spans="1:17" s="51" customFormat="1" ht="32.25" customHeight="1">
      <c r="A19" s="153" t="s">
        <v>24</v>
      </c>
      <c r="B19" s="154" t="s">
        <v>119</v>
      </c>
      <c r="C19" s="88">
        <v>-7.2826413039219347</v>
      </c>
      <c r="D19" s="88">
        <v>-4.2627142736014036</v>
      </c>
      <c r="E19" s="88">
        <v>6.0396776464619819</v>
      </c>
      <c r="F19" s="88">
        <v>-10.751366616630932</v>
      </c>
      <c r="G19" s="319"/>
      <c r="H19" s="319"/>
    </row>
    <row r="20" spans="1:17" s="51" customFormat="1" ht="50.25" customHeight="1">
      <c r="A20" s="155" t="s">
        <v>26</v>
      </c>
      <c r="B20" s="93" t="s">
        <v>120</v>
      </c>
      <c r="C20" s="88">
        <v>10.017866823283555</v>
      </c>
      <c r="D20" s="88">
        <v>6.7772850925999109</v>
      </c>
      <c r="E20" s="88">
        <v>-40.118022542019695</v>
      </c>
      <c r="F20" s="88">
        <v>58.042481496216766</v>
      </c>
      <c r="G20" s="319"/>
      <c r="H20" s="319"/>
    </row>
    <row r="21" spans="1:17" s="51" customFormat="1" ht="32.25" customHeight="1">
      <c r="A21" s="156" t="s">
        <v>32</v>
      </c>
      <c r="B21" s="157" t="s">
        <v>121</v>
      </c>
      <c r="C21" s="98">
        <v>-5.4088401986810197</v>
      </c>
      <c r="D21" s="98">
        <v>7.6963493727149057E-2</v>
      </c>
      <c r="E21" s="98">
        <v>-15.722170539467967</v>
      </c>
      <c r="F21" s="98">
        <v>12.294020561976396</v>
      </c>
      <c r="G21" s="319"/>
      <c r="H21" s="319"/>
    </row>
    <row r="22" spans="1:17" s="51" customFormat="1" ht="32.25" customHeight="1">
      <c r="A22" s="159"/>
      <c r="B22" s="96" t="s">
        <v>202</v>
      </c>
      <c r="C22" s="98">
        <v>9.4021628976872478</v>
      </c>
      <c r="D22" s="98">
        <v>1.1795241253435904</v>
      </c>
      <c r="E22" s="98">
        <v>16.380891882228838</v>
      </c>
      <c r="F22" s="98">
        <v>-18.681699707743491</v>
      </c>
      <c r="G22" s="319"/>
      <c r="H22" s="319"/>
    </row>
    <row r="23" spans="1:17" s="51" customFormat="1" ht="32.25" customHeight="1">
      <c r="A23" s="160"/>
      <c r="B23" s="161" t="s">
        <v>123</v>
      </c>
      <c r="C23" s="117">
        <v>5.8843039749563673</v>
      </c>
      <c r="D23" s="117">
        <v>6.1152399518579443</v>
      </c>
      <c r="E23" s="117">
        <v>-11.825715980009448</v>
      </c>
      <c r="F23" s="117">
        <v>7.3317058317604449</v>
      </c>
      <c r="G23" s="319"/>
      <c r="H23" s="319"/>
    </row>
    <row r="24" spans="1:17" s="164" customFormat="1" ht="32.25" customHeight="1">
      <c r="A24" s="163" t="s">
        <v>63</v>
      </c>
      <c r="B24" s="142" t="s">
        <v>124</v>
      </c>
      <c r="C24" s="98">
        <v>0.66846220520977795</v>
      </c>
      <c r="D24" s="98">
        <v>1.0839049637570781</v>
      </c>
      <c r="E24" s="120">
        <v>-28.40914352290541</v>
      </c>
      <c r="F24" s="120">
        <v>32.19420440077684</v>
      </c>
      <c r="G24" s="319"/>
      <c r="H24" s="319"/>
    </row>
    <row r="25" spans="1:17" ht="50.25" customHeight="1">
      <c r="A25" s="165"/>
      <c r="B25" s="143" t="s">
        <v>125</v>
      </c>
      <c r="C25" s="113">
        <v>5.2892826739851131</v>
      </c>
      <c r="D25" s="113">
        <v>5.581846335540348</v>
      </c>
      <c r="E25" s="117">
        <v>-13.441742317012285</v>
      </c>
      <c r="F25" s="117">
        <v>9.3355685256563135</v>
      </c>
      <c r="G25" s="319"/>
      <c r="H25" s="319"/>
    </row>
    <row r="26" spans="1:17" ht="13.5" customHeight="1">
      <c r="A26" s="166"/>
      <c r="B26" s="167"/>
      <c r="C26" s="168"/>
      <c r="D26" s="169"/>
      <c r="E26" s="168"/>
      <c r="F26" s="216"/>
      <c r="G26" s="216"/>
      <c r="H26" s="387"/>
    </row>
    <row r="27" spans="1:17" s="2" customFormat="1" ht="12.75" customHeight="1">
      <c r="A27" s="574" t="s">
        <v>53</v>
      </c>
      <c r="B27" s="574"/>
      <c r="C27" s="574"/>
      <c r="D27" s="574"/>
      <c r="E27" s="574"/>
      <c r="F27" s="5"/>
      <c r="G27" s="5"/>
      <c r="H27" s="396"/>
      <c r="I27" s="5"/>
      <c r="J27" s="5"/>
      <c r="K27" s="5"/>
      <c r="L27" s="5"/>
      <c r="M27" s="5"/>
      <c r="N27" s="5"/>
      <c r="O27" s="5"/>
      <c r="P27" s="5"/>
    </row>
    <row r="28" spans="1:17" ht="20.25" customHeight="1">
      <c r="A28" s="29" t="s">
        <v>166</v>
      </c>
      <c r="B28" s="30"/>
      <c r="C28" s="30"/>
      <c r="D28" s="30"/>
      <c r="E28" s="30"/>
      <c r="F28" s="23"/>
      <c r="G28" s="23"/>
      <c r="H28" s="374"/>
      <c r="I28" s="23"/>
      <c r="J28" s="23"/>
      <c r="K28" s="23"/>
      <c r="L28" s="23"/>
      <c r="M28" s="23"/>
      <c r="N28" s="23"/>
      <c r="O28" s="23"/>
      <c r="P28" s="23"/>
      <c r="Q28" s="23"/>
    </row>
    <row r="29" spans="1:17" ht="14.25" customHeight="1">
      <c r="A29" s="29" t="s">
        <v>167</v>
      </c>
      <c r="B29" s="30"/>
      <c r="C29" s="26"/>
      <c r="D29" s="26"/>
      <c r="E29" s="26"/>
      <c r="F29" s="23"/>
      <c r="G29" s="23"/>
      <c r="H29" s="374"/>
      <c r="I29" s="23"/>
      <c r="J29" s="23"/>
      <c r="K29" s="23"/>
      <c r="L29" s="23"/>
      <c r="M29" s="23"/>
      <c r="N29" s="23"/>
      <c r="O29" s="23"/>
      <c r="P29" s="23"/>
      <c r="Q29" s="23"/>
    </row>
    <row r="30" spans="1:17" ht="21" customHeight="1">
      <c r="A30" s="29" t="s">
        <v>168</v>
      </c>
      <c r="B30" s="30"/>
      <c r="C30" s="26"/>
      <c r="D30" s="26"/>
      <c r="E30" s="26"/>
      <c r="F30" s="23"/>
      <c r="G30" s="23"/>
      <c r="H30" s="374"/>
      <c r="I30" s="23"/>
      <c r="J30" s="23"/>
      <c r="K30" s="23"/>
      <c r="L30" s="23"/>
      <c r="M30" s="23"/>
      <c r="N30" s="23"/>
      <c r="O30" s="23"/>
      <c r="P30" s="23"/>
    </row>
    <row r="31" spans="1:17" ht="15.75" customHeight="1">
      <c r="A31" s="29" t="s">
        <v>169</v>
      </c>
      <c r="B31" s="29"/>
      <c r="C31" s="26"/>
      <c r="D31" s="26"/>
      <c r="E31" s="26"/>
      <c r="F31" s="23"/>
      <c r="G31" s="23"/>
      <c r="H31" s="374"/>
      <c r="I31" s="23"/>
      <c r="J31" s="23"/>
      <c r="K31" s="23"/>
      <c r="L31" s="23"/>
      <c r="M31" s="23"/>
      <c r="N31" s="23"/>
      <c r="O31" s="23"/>
      <c r="P31" s="23"/>
    </row>
    <row r="32" spans="1:17" ht="12.75" customHeight="1">
      <c r="A32" s="29" t="s">
        <v>170</v>
      </c>
      <c r="B32" s="29"/>
      <c r="C32" s="26"/>
      <c r="D32" s="26"/>
      <c r="E32" s="26"/>
      <c r="F32" s="23"/>
      <c r="G32" s="23"/>
      <c r="H32" s="374"/>
      <c r="I32" s="23"/>
      <c r="J32" s="23"/>
      <c r="K32" s="23"/>
      <c r="L32" s="23"/>
      <c r="M32" s="23"/>
      <c r="N32" s="23"/>
      <c r="O32" s="23"/>
      <c r="P32" s="23"/>
    </row>
    <row r="33" spans="1:17" ht="13.5" customHeight="1">
      <c r="A33" s="116" t="s">
        <v>306</v>
      </c>
      <c r="B33" s="20"/>
      <c r="C33" s="26"/>
      <c r="D33" s="26"/>
      <c r="E33" s="26"/>
      <c r="F33" s="23"/>
      <c r="G33" s="23"/>
      <c r="H33" s="374"/>
      <c r="I33" s="23"/>
      <c r="J33" s="23"/>
      <c r="K33" s="23"/>
      <c r="L33" s="23"/>
      <c r="M33" s="23"/>
      <c r="N33" s="23"/>
      <c r="O33" s="23"/>
      <c r="P33" s="23"/>
      <c r="Q33" s="23"/>
    </row>
    <row r="34" spans="1:17" ht="13.5" customHeight="1">
      <c r="A34" s="116" t="s">
        <v>131</v>
      </c>
      <c r="B34" s="20"/>
      <c r="C34" s="455"/>
      <c r="D34" s="455"/>
      <c r="E34" s="455"/>
      <c r="F34" s="23"/>
      <c r="G34" s="23"/>
      <c r="H34" s="374"/>
      <c r="I34" s="23"/>
      <c r="J34" s="23"/>
      <c r="K34" s="23"/>
      <c r="L34" s="23"/>
      <c r="M34" s="23"/>
      <c r="N34" s="23"/>
      <c r="O34" s="23"/>
      <c r="P34" s="23"/>
      <c r="Q34" s="23"/>
    </row>
    <row r="35" spans="1:17" ht="13.5" customHeight="1">
      <c r="A35" s="581" t="s">
        <v>132</v>
      </c>
      <c r="B35" s="581"/>
      <c r="C35" s="456"/>
      <c r="D35" s="456"/>
      <c r="E35" s="456"/>
      <c r="F35" s="390"/>
      <c r="G35" s="23"/>
      <c r="H35" s="374"/>
      <c r="I35" s="23"/>
      <c r="J35" s="23"/>
      <c r="K35" s="23"/>
      <c r="L35" s="23"/>
      <c r="M35" s="23"/>
      <c r="N35" s="23"/>
      <c r="O35" s="23"/>
      <c r="P35" s="23"/>
      <c r="Q35" s="23"/>
    </row>
    <row r="36" spans="1:17" ht="13.5" customHeight="1">
      <c r="A36" s="540" t="s">
        <v>134</v>
      </c>
      <c r="B36" s="540"/>
      <c r="C36" s="456"/>
      <c r="D36" s="456"/>
      <c r="E36" s="456"/>
      <c r="F36" s="390"/>
      <c r="G36" s="23"/>
      <c r="H36" s="374"/>
      <c r="I36" s="23"/>
      <c r="J36" s="23"/>
      <c r="K36" s="23"/>
      <c r="L36" s="23"/>
      <c r="M36" s="23"/>
      <c r="N36" s="23"/>
      <c r="O36" s="23"/>
      <c r="P36" s="23"/>
      <c r="Q36" s="23"/>
    </row>
    <row r="37" spans="1:17" ht="13.5" customHeight="1">
      <c r="A37" s="23" t="s">
        <v>60</v>
      </c>
      <c r="B37" s="23"/>
      <c r="C37" s="398"/>
      <c r="D37" s="398"/>
      <c r="E37" s="398"/>
      <c r="F37" s="388"/>
    </row>
    <row r="38" spans="1:17">
      <c r="C38" s="398"/>
      <c r="D38" s="398"/>
      <c r="E38" s="398"/>
      <c r="F38" s="388"/>
    </row>
    <row r="39" spans="1:17">
      <c r="C39" s="398"/>
      <c r="D39" s="398"/>
      <c r="E39" s="398"/>
      <c r="F39" s="388"/>
    </row>
    <row r="40" spans="1:17">
      <c r="C40" s="398"/>
      <c r="D40" s="398"/>
      <c r="E40" s="398"/>
      <c r="F40" s="388"/>
    </row>
    <row r="41" spans="1:17">
      <c r="C41" s="398"/>
      <c r="D41" s="398"/>
      <c r="E41" s="398"/>
      <c r="F41" s="388"/>
    </row>
    <row r="42" spans="1:17">
      <c r="C42" s="398"/>
      <c r="D42" s="398"/>
      <c r="E42" s="398"/>
      <c r="F42" s="388"/>
    </row>
    <row r="43" spans="1:17">
      <c r="C43" s="398"/>
      <c r="D43" s="398"/>
      <c r="E43" s="398"/>
      <c r="F43" s="388"/>
    </row>
    <row r="44" spans="1:17">
      <c r="C44" s="398"/>
      <c r="D44" s="398"/>
      <c r="E44" s="398"/>
      <c r="F44" s="388"/>
    </row>
    <row r="45" spans="1:17">
      <c r="C45" s="398"/>
      <c r="D45" s="398"/>
      <c r="E45" s="398"/>
      <c r="F45" s="388"/>
    </row>
    <row r="46" spans="1:17">
      <c r="C46" s="398"/>
      <c r="D46" s="398"/>
      <c r="E46" s="398"/>
      <c r="F46" s="388"/>
    </row>
    <row r="47" spans="1:17">
      <c r="C47" s="388"/>
      <c r="D47" s="388"/>
      <c r="E47" s="388"/>
      <c r="F47" s="388"/>
    </row>
    <row r="48" spans="1:17">
      <c r="C48" s="388"/>
      <c r="D48" s="388"/>
      <c r="E48" s="388"/>
      <c r="F48" s="388"/>
    </row>
    <row r="49" spans="4:4">
      <c r="D49" s="144"/>
    </row>
    <row r="50" spans="4:4">
      <c r="D50" s="144"/>
    </row>
    <row r="51" spans="4:4">
      <c r="D51" s="144"/>
    </row>
    <row r="52" spans="4:4">
      <c r="D52" s="144"/>
    </row>
    <row r="53" spans="4:4">
      <c r="D53" s="144"/>
    </row>
    <row r="54" spans="4:4">
      <c r="D54" s="144"/>
    </row>
    <row r="55" spans="4:4">
      <c r="D55" s="144"/>
    </row>
    <row r="56" spans="4:4">
      <c r="D56" s="144"/>
    </row>
    <row r="57" spans="4:4">
      <c r="D57" s="144"/>
    </row>
    <row r="58" spans="4:4">
      <c r="D58" s="144"/>
    </row>
  </sheetData>
  <mergeCells count="6">
    <mergeCell ref="A35:B35"/>
    <mergeCell ref="A5:A6"/>
    <mergeCell ref="A27:E27"/>
    <mergeCell ref="A1:F1"/>
    <mergeCell ref="A2:F2"/>
    <mergeCell ref="A3:F3"/>
  </mergeCells>
  <conditionalFormatting sqref="D25">
    <cfRule type="cellIs" dxfId="3" priority="2" operator="greaterThan">
      <formula>6.15</formula>
    </cfRule>
  </conditionalFormatting>
  <conditionalFormatting sqref="C25">
    <cfRule type="cellIs" dxfId="2" priority="1" operator="greaterThan">
      <formula>6.15</formula>
    </cfRule>
  </conditionalFormatting>
  <printOptions horizontalCentered="1"/>
  <pageMargins left="0.19685039370078741" right="0.19685039370078741" top="0.59055118110236227" bottom="0.59055118110236227" header="0.31496062992125984" footer="0.31496062992125984"/>
  <pageSetup scale="65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6" tint="0.79998168889431442"/>
  </sheetPr>
  <dimension ref="A1:R58"/>
  <sheetViews>
    <sheetView zoomScale="80" zoomScaleNormal="80" zoomScaleSheetLayoutView="80" workbookViewId="0">
      <selection sqref="A1:F1"/>
    </sheetView>
  </sheetViews>
  <sheetFormatPr baseColWidth="10" defaultColWidth="10.7109375" defaultRowHeight="12.75"/>
  <cols>
    <col min="1" max="1" width="17.42578125" style="24" customWidth="1"/>
    <col min="2" max="2" width="54.140625" style="24" customWidth="1"/>
    <col min="3" max="5" width="14.5703125" style="24" customWidth="1"/>
    <col min="6" max="6" width="14.7109375" style="223" customWidth="1"/>
    <col min="7" max="7" width="11.42578125" style="223" customWidth="1"/>
    <col min="8" max="8" width="11.42578125" style="388" customWidth="1"/>
    <col min="9" max="232" width="11.42578125" style="24" customWidth="1"/>
    <col min="233" max="233" width="12.28515625" style="24" customWidth="1"/>
    <col min="234" max="234" width="56.28515625" style="24" customWidth="1"/>
    <col min="235" max="250" width="10.7109375" style="24"/>
    <col min="251" max="251" width="17.42578125" style="24" customWidth="1"/>
    <col min="252" max="252" width="54.140625" style="24" customWidth="1"/>
    <col min="253" max="256" width="14.5703125" style="24" customWidth="1"/>
    <col min="257" max="488" width="11.42578125" style="24" customWidth="1"/>
    <col min="489" max="489" width="12.28515625" style="24" customWidth="1"/>
    <col min="490" max="490" width="56.28515625" style="24" customWidth="1"/>
    <col min="491" max="506" width="10.7109375" style="24"/>
    <col min="507" max="507" width="17.42578125" style="24" customWidth="1"/>
    <col min="508" max="508" width="54.140625" style="24" customWidth="1"/>
    <col min="509" max="512" width="14.5703125" style="24" customWidth="1"/>
    <col min="513" max="744" width="11.42578125" style="24" customWidth="1"/>
    <col min="745" max="745" width="12.28515625" style="24" customWidth="1"/>
    <col min="746" max="746" width="56.28515625" style="24" customWidth="1"/>
    <col min="747" max="762" width="10.7109375" style="24"/>
    <col min="763" max="763" width="17.42578125" style="24" customWidth="1"/>
    <col min="764" max="764" width="54.140625" style="24" customWidth="1"/>
    <col min="765" max="768" width="14.5703125" style="24" customWidth="1"/>
    <col min="769" max="1000" width="11.42578125" style="24" customWidth="1"/>
    <col min="1001" max="1001" width="12.28515625" style="24" customWidth="1"/>
    <col min="1002" max="1002" width="56.28515625" style="24" customWidth="1"/>
    <col min="1003" max="1018" width="10.7109375" style="24"/>
    <col min="1019" max="1019" width="17.42578125" style="24" customWidth="1"/>
    <col min="1020" max="1020" width="54.140625" style="24" customWidth="1"/>
    <col min="1021" max="1024" width="14.5703125" style="24" customWidth="1"/>
    <col min="1025" max="1256" width="11.42578125" style="24" customWidth="1"/>
    <col min="1257" max="1257" width="12.28515625" style="24" customWidth="1"/>
    <col min="1258" max="1258" width="56.28515625" style="24" customWidth="1"/>
    <col min="1259" max="1274" width="10.7109375" style="24"/>
    <col min="1275" max="1275" width="17.42578125" style="24" customWidth="1"/>
    <col min="1276" max="1276" width="54.140625" style="24" customWidth="1"/>
    <col min="1277" max="1280" width="14.5703125" style="24" customWidth="1"/>
    <col min="1281" max="1512" width="11.42578125" style="24" customWidth="1"/>
    <col min="1513" max="1513" width="12.28515625" style="24" customWidth="1"/>
    <col min="1514" max="1514" width="56.28515625" style="24" customWidth="1"/>
    <col min="1515" max="1530" width="10.7109375" style="24"/>
    <col min="1531" max="1531" width="17.42578125" style="24" customWidth="1"/>
    <col min="1532" max="1532" width="54.140625" style="24" customWidth="1"/>
    <col min="1533" max="1536" width="14.5703125" style="24" customWidth="1"/>
    <col min="1537" max="1768" width="11.42578125" style="24" customWidth="1"/>
    <col min="1769" max="1769" width="12.28515625" style="24" customWidth="1"/>
    <col min="1770" max="1770" width="56.28515625" style="24" customWidth="1"/>
    <col min="1771" max="1786" width="10.7109375" style="24"/>
    <col min="1787" max="1787" width="17.42578125" style="24" customWidth="1"/>
    <col min="1788" max="1788" width="54.140625" style="24" customWidth="1"/>
    <col min="1789" max="1792" width="14.5703125" style="24" customWidth="1"/>
    <col min="1793" max="2024" width="11.42578125" style="24" customWidth="1"/>
    <col min="2025" max="2025" width="12.28515625" style="24" customWidth="1"/>
    <col min="2026" max="2026" width="56.28515625" style="24" customWidth="1"/>
    <col min="2027" max="2042" width="10.7109375" style="24"/>
    <col min="2043" max="2043" width="17.42578125" style="24" customWidth="1"/>
    <col min="2044" max="2044" width="54.140625" style="24" customWidth="1"/>
    <col min="2045" max="2048" width="14.5703125" style="24" customWidth="1"/>
    <col min="2049" max="2280" width="11.42578125" style="24" customWidth="1"/>
    <col min="2281" max="2281" width="12.28515625" style="24" customWidth="1"/>
    <col min="2282" max="2282" width="56.28515625" style="24" customWidth="1"/>
    <col min="2283" max="2298" width="10.7109375" style="24"/>
    <col min="2299" max="2299" width="17.42578125" style="24" customWidth="1"/>
    <col min="2300" max="2300" width="54.140625" style="24" customWidth="1"/>
    <col min="2301" max="2304" width="14.5703125" style="24" customWidth="1"/>
    <col min="2305" max="2536" width="11.42578125" style="24" customWidth="1"/>
    <col min="2537" max="2537" width="12.28515625" style="24" customWidth="1"/>
    <col min="2538" max="2538" width="56.28515625" style="24" customWidth="1"/>
    <col min="2539" max="2554" width="10.7109375" style="24"/>
    <col min="2555" max="2555" width="17.42578125" style="24" customWidth="1"/>
    <col min="2556" max="2556" width="54.140625" style="24" customWidth="1"/>
    <col min="2557" max="2560" width="14.5703125" style="24" customWidth="1"/>
    <col min="2561" max="2792" width="11.42578125" style="24" customWidth="1"/>
    <col min="2793" max="2793" width="12.28515625" style="24" customWidth="1"/>
    <col min="2794" max="2794" width="56.28515625" style="24" customWidth="1"/>
    <col min="2795" max="2810" width="10.7109375" style="24"/>
    <col min="2811" max="2811" width="17.42578125" style="24" customWidth="1"/>
    <col min="2812" max="2812" width="54.140625" style="24" customWidth="1"/>
    <col min="2813" max="2816" width="14.5703125" style="24" customWidth="1"/>
    <col min="2817" max="3048" width="11.42578125" style="24" customWidth="1"/>
    <col min="3049" max="3049" width="12.28515625" style="24" customWidth="1"/>
    <col min="3050" max="3050" width="56.28515625" style="24" customWidth="1"/>
    <col min="3051" max="3066" width="10.7109375" style="24"/>
    <col min="3067" max="3067" width="17.42578125" style="24" customWidth="1"/>
    <col min="3068" max="3068" width="54.140625" style="24" customWidth="1"/>
    <col min="3069" max="3072" width="14.5703125" style="24" customWidth="1"/>
    <col min="3073" max="3304" width="11.42578125" style="24" customWidth="1"/>
    <col min="3305" max="3305" width="12.28515625" style="24" customWidth="1"/>
    <col min="3306" max="3306" width="56.28515625" style="24" customWidth="1"/>
    <col min="3307" max="3322" width="10.7109375" style="24"/>
    <col min="3323" max="3323" width="17.42578125" style="24" customWidth="1"/>
    <col min="3324" max="3324" width="54.140625" style="24" customWidth="1"/>
    <col min="3325" max="3328" width="14.5703125" style="24" customWidth="1"/>
    <col min="3329" max="3560" width="11.42578125" style="24" customWidth="1"/>
    <col min="3561" max="3561" width="12.28515625" style="24" customWidth="1"/>
    <col min="3562" max="3562" width="56.28515625" style="24" customWidth="1"/>
    <col min="3563" max="3578" width="10.7109375" style="24"/>
    <col min="3579" max="3579" width="17.42578125" style="24" customWidth="1"/>
    <col min="3580" max="3580" width="54.140625" style="24" customWidth="1"/>
    <col min="3581" max="3584" width="14.5703125" style="24" customWidth="1"/>
    <col min="3585" max="3816" width="11.42578125" style="24" customWidth="1"/>
    <col min="3817" max="3817" width="12.28515625" style="24" customWidth="1"/>
    <col min="3818" max="3818" width="56.28515625" style="24" customWidth="1"/>
    <col min="3819" max="3834" width="10.7109375" style="24"/>
    <col min="3835" max="3835" width="17.42578125" style="24" customWidth="1"/>
    <col min="3836" max="3836" width="54.140625" style="24" customWidth="1"/>
    <col min="3837" max="3840" width="14.5703125" style="24" customWidth="1"/>
    <col min="3841" max="4072" width="11.42578125" style="24" customWidth="1"/>
    <col min="4073" max="4073" width="12.28515625" style="24" customWidth="1"/>
    <col min="4074" max="4074" width="56.28515625" style="24" customWidth="1"/>
    <col min="4075" max="4090" width="10.7109375" style="24"/>
    <col min="4091" max="4091" width="17.42578125" style="24" customWidth="1"/>
    <col min="4092" max="4092" width="54.140625" style="24" customWidth="1"/>
    <col min="4093" max="4096" width="14.5703125" style="24" customWidth="1"/>
    <col min="4097" max="4328" width="11.42578125" style="24" customWidth="1"/>
    <col min="4329" max="4329" width="12.28515625" style="24" customWidth="1"/>
    <col min="4330" max="4330" width="56.28515625" style="24" customWidth="1"/>
    <col min="4331" max="4346" width="10.7109375" style="24"/>
    <col min="4347" max="4347" width="17.42578125" style="24" customWidth="1"/>
    <col min="4348" max="4348" width="54.140625" style="24" customWidth="1"/>
    <col min="4349" max="4352" width="14.5703125" style="24" customWidth="1"/>
    <col min="4353" max="4584" width="11.42578125" style="24" customWidth="1"/>
    <col min="4585" max="4585" width="12.28515625" style="24" customWidth="1"/>
    <col min="4586" max="4586" width="56.28515625" style="24" customWidth="1"/>
    <col min="4587" max="4602" width="10.7109375" style="24"/>
    <col min="4603" max="4603" width="17.42578125" style="24" customWidth="1"/>
    <col min="4604" max="4604" width="54.140625" style="24" customWidth="1"/>
    <col min="4605" max="4608" width="14.5703125" style="24" customWidth="1"/>
    <col min="4609" max="4840" width="11.42578125" style="24" customWidth="1"/>
    <col min="4841" max="4841" width="12.28515625" style="24" customWidth="1"/>
    <col min="4842" max="4842" width="56.28515625" style="24" customWidth="1"/>
    <col min="4843" max="4858" width="10.7109375" style="24"/>
    <col min="4859" max="4859" width="17.42578125" style="24" customWidth="1"/>
    <col min="4860" max="4860" width="54.140625" style="24" customWidth="1"/>
    <col min="4861" max="4864" width="14.5703125" style="24" customWidth="1"/>
    <col min="4865" max="5096" width="11.42578125" style="24" customWidth="1"/>
    <col min="5097" max="5097" width="12.28515625" style="24" customWidth="1"/>
    <col min="5098" max="5098" width="56.28515625" style="24" customWidth="1"/>
    <col min="5099" max="5114" width="10.7109375" style="24"/>
    <col min="5115" max="5115" width="17.42578125" style="24" customWidth="1"/>
    <col min="5116" max="5116" width="54.140625" style="24" customWidth="1"/>
    <col min="5117" max="5120" width="14.5703125" style="24" customWidth="1"/>
    <col min="5121" max="5352" width="11.42578125" style="24" customWidth="1"/>
    <col min="5353" max="5353" width="12.28515625" style="24" customWidth="1"/>
    <col min="5354" max="5354" width="56.28515625" style="24" customWidth="1"/>
    <col min="5355" max="5370" width="10.7109375" style="24"/>
    <col min="5371" max="5371" width="17.42578125" style="24" customWidth="1"/>
    <col min="5372" max="5372" width="54.140625" style="24" customWidth="1"/>
    <col min="5373" max="5376" width="14.5703125" style="24" customWidth="1"/>
    <col min="5377" max="5608" width="11.42578125" style="24" customWidth="1"/>
    <col min="5609" max="5609" width="12.28515625" style="24" customWidth="1"/>
    <col min="5610" max="5610" width="56.28515625" style="24" customWidth="1"/>
    <col min="5611" max="5626" width="10.7109375" style="24"/>
    <col min="5627" max="5627" width="17.42578125" style="24" customWidth="1"/>
    <col min="5628" max="5628" width="54.140625" style="24" customWidth="1"/>
    <col min="5629" max="5632" width="14.5703125" style="24" customWidth="1"/>
    <col min="5633" max="5864" width="11.42578125" style="24" customWidth="1"/>
    <col min="5865" max="5865" width="12.28515625" style="24" customWidth="1"/>
    <col min="5866" max="5866" width="56.28515625" style="24" customWidth="1"/>
    <col min="5867" max="5882" width="10.7109375" style="24"/>
    <col min="5883" max="5883" width="17.42578125" style="24" customWidth="1"/>
    <col min="5884" max="5884" width="54.140625" style="24" customWidth="1"/>
    <col min="5885" max="5888" width="14.5703125" style="24" customWidth="1"/>
    <col min="5889" max="6120" width="11.42578125" style="24" customWidth="1"/>
    <col min="6121" max="6121" width="12.28515625" style="24" customWidth="1"/>
    <col min="6122" max="6122" width="56.28515625" style="24" customWidth="1"/>
    <col min="6123" max="6138" width="10.7109375" style="24"/>
    <col min="6139" max="6139" width="17.42578125" style="24" customWidth="1"/>
    <col min="6140" max="6140" width="54.140625" style="24" customWidth="1"/>
    <col min="6141" max="6144" width="14.5703125" style="24" customWidth="1"/>
    <col min="6145" max="6376" width="11.42578125" style="24" customWidth="1"/>
    <col min="6377" max="6377" width="12.28515625" style="24" customWidth="1"/>
    <col min="6378" max="6378" width="56.28515625" style="24" customWidth="1"/>
    <col min="6379" max="6394" width="10.7109375" style="24"/>
    <col min="6395" max="6395" width="17.42578125" style="24" customWidth="1"/>
    <col min="6396" max="6396" width="54.140625" style="24" customWidth="1"/>
    <col min="6397" max="6400" width="14.5703125" style="24" customWidth="1"/>
    <col min="6401" max="6632" width="11.42578125" style="24" customWidth="1"/>
    <col min="6633" max="6633" width="12.28515625" style="24" customWidth="1"/>
    <col min="6634" max="6634" width="56.28515625" style="24" customWidth="1"/>
    <col min="6635" max="6650" width="10.7109375" style="24"/>
    <col min="6651" max="6651" width="17.42578125" style="24" customWidth="1"/>
    <col min="6652" max="6652" width="54.140625" style="24" customWidth="1"/>
    <col min="6653" max="6656" width="14.5703125" style="24" customWidth="1"/>
    <col min="6657" max="6888" width="11.42578125" style="24" customWidth="1"/>
    <col min="6889" max="6889" width="12.28515625" style="24" customWidth="1"/>
    <col min="6890" max="6890" width="56.28515625" style="24" customWidth="1"/>
    <col min="6891" max="6906" width="10.7109375" style="24"/>
    <col min="6907" max="6907" width="17.42578125" style="24" customWidth="1"/>
    <col min="6908" max="6908" width="54.140625" style="24" customWidth="1"/>
    <col min="6909" max="6912" width="14.5703125" style="24" customWidth="1"/>
    <col min="6913" max="7144" width="11.42578125" style="24" customWidth="1"/>
    <col min="7145" max="7145" width="12.28515625" style="24" customWidth="1"/>
    <col min="7146" max="7146" width="56.28515625" style="24" customWidth="1"/>
    <col min="7147" max="7162" width="10.7109375" style="24"/>
    <col min="7163" max="7163" width="17.42578125" style="24" customWidth="1"/>
    <col min="7164" max="7164" width="54.140625" style="24" customWidth="1"/>
    <col min="7165" max="7168" width="14.5703125" style="24" customWidth="1"/>
    <col min="7169" max="7400" width="11.42578125" style="24" customWidth="1"/>
    <col min="7401" max="7401" width="12.28515625" style="24" customWidth="1"/>
    <col min="7402" max="7402" width="56.28515625" style="24" customWidth="1"/>
    <col min="7403" max="7418" width="10.7109375" style="24"/>
    <col min="7419" max="7419" width="17.42578125" style="24" customWidth="1"/>
    <col min="7420" max="7420" width="54.140625" style="24" customWidth="1"/>
    <col min="7421" max="7424" width="14.5703125" style="24" customWidth="1"/>
    <col min="7425" max="7656" width="11.42578125" style="24" customWidth="1"/>
    <col min="7657" max="7657" width="12.28515625" style="24" customWidth="1"/>
    <col min="7658" max="7658" width="56.28515625" style="24" customWidth="1"/>
    <col min="7659" max="7674" width="10.7109375" style="24"/>
    <col min="7675" max="7675" width="17.42578125" style="24" customWidth="1"/>
    <col min="7676" max="7676" width="54.140625" style="24" customWidth="1"/>
    <col min="7677" max="7680" width="14.5703125" style="24" customWidth="1"/>
    <col min="7681" max="7912" width="11.42578125" style="24" customWidth="1"/>
    <col min="7913" max="7913" width="12.28515625" style="24" customWidth="1"/>
    <col min="7914" max="7914" width="56.28515625" style="24" customWidth="1"/>
    <col min="7915" max="7930" width="10.7109375" style="24"/>
    <col min="7931" max="7931" width="17.42578125" style="24" customWidth="1"/>
    <col min="7932" max="7932" width="54.140625" style="24" customWidth="1"/>
    <col min="7933" max="7936" width="14.5703125" style="24" customWidth="1"/>
    <col min="7937" max="8168" width="11.42578125" style="24" customWidth="1"/>
    <col min="8169" max="8169" width="12.28515625" style="24" customWidth="1"/>
    <col min="8170" max="8170" width="56.28515625" style="24" customWidth="1"/>
    <col min="8171" max="8186" width="10.7109375" style="24"/>
    <col min="8187" max="8187" width="17.42578125" style="24" customWidth="1"/>
    <col min="8188" max="8188" width="54.140625" style="24" customWidth="1"/>
    <col min="8189" max="8192" width="14.5703125" style="24" customWidth="1"/>
    <col min="8193" max="8424" width="11.42578125" style="24" customWidth="1"/>
    <col min="8425" max="8425" width="12.28515625" style="24" customWidth="1"/>
    <col min="8426" max="8426" width="56.28515625" style="24" customWidth="1"/>
    <col min="8427" max="8442" width="10.7109375" style="24"/>
    <col min="8443" max="8443" width="17.42578125" style="24" customWidth="1"/>
    <col min="8444" max="8444" width="54.140625" style="24" customWidth="1"/>
    <col min="8445" max="8448" width="14.5703125" style="24" customWidth="1"/>
    <col min="8449" max="8680" width="11.42578125" style="24" customWidth="1"/>
    <col min="8681" max="8681" width="12.28515625" style="24" customWidth="1"/>
    <col min="8682" max="8682" width="56.28515625" style="24" customWidth="1"/>
    <col min="8683" max="8698" width="10.7109375" style="24"/>
    <col min="8699" max="8699" width="17.42578125" style="24" customWidth="1"/>
    <col min="8700" max="8700" width="54.140625" style="24" customWidth="1"/>
    <col min="8701" max="8704" width="14.5703125" style="24" customWidth="1"/>
    <col min="8705" max="8936" width="11.42578125" style="24" customWidth="1"/>
    <col min="8937" max="8937" width="12.28515625" style="24" customWidth="1"/>
    <col min="8938" max="8938" width="56.28515625" style="24" customWidth="1"/>
    <col min="8939" max="8954" width="10.7109375" style="24"/>
    <col min="8955" max="8955" width="17.42578125" style="24" customWidth="1"/>
    <col min="8956" max="8956" width="54.140625" style="24" customWidth="1"/>
    <col min="8957" max="8960" width="14.5703125" style="24" customWidth="1"/>
    <col min="8961" max="9192" width="11.42578125" style="24" customWidth="1"/>
    <col min="9193" max="9193" width="12.28515625" style="24" customWidth="1"/>
    <col min="9194" max="9194" width="56.28515625" style="24" customWidth="1"/>
    <col min="9195" max="9210" width="10.7109375" style="24"/>
    <col min="9211" max="9211" width="17.42578125" style="24" customWidth="1"/>
    <col min="9212" max="9212" width="54.140625" style="24" customWidth="1"/>
    <col min="9213" max="9216" width="14.5703125" style="24" customWidth="1"/>
    <col min="9217" max="9448" width="11.42578125" style="24" customWidth="1"/>
    <col min="9449" max="9449" width="12.28515625" style="24" customWidth="1"/>
    <col min="9450" max="9450" width="56.28515625" style="24" customWidth="1"/>
    <col min="9451" max="9466" width="10.7109375" style="24"/>
    <col min="9467" max="9467" width="17.42578125" style="24" customWidth="1"/>
    <col min="9468" max="9468" width="54.140625" style="24" customWidth="1"/>
    <col min="9469" max="9472" width="14.5703125" style="24" customWidth="1"/>
    <col min="9473" max="9704" width="11.42578125" style="24" customWidth="1"/>
    <col min="9705" max="9705" width="12.28515625" style="24" customWidth="1"/>
    <col min="9706" max="9706" width="56.28515625" style="24" customWidth="1"/>
    <col min="9707" max="9722" width="10.7109375" style="24"/>
    <col min="9723" max="9723" width="17.42578125" style="24" customWidth="1"/>
    <col min="9724" max="9724" width="54.140625" style="24" customWidth="1"/>
    <col min="9725" max="9728" width="14.5703125" style="24" customWidth="1"/>
    <col min="9729" max="9960" width="11.42578125" style="24" customWidth="1"/>
    <col min="9961" max="9961" width="12.28515625" style="24" customWidth="1"/>
    <col min="9962" max="9962" width="56.28515625" style="24" customWidth="1"/>
    <col min="9963" max="9978" width="10.7109375" style="24"/>
    <col min="9979" max="9979" width="17.42578125" style="24" customWidth="1"/>
    <col min="9980" max="9980" width="54.140625" style="24" customWidth="1"/>
    <col min="9981" max="9984" width="14.5703125" style="24" customWidth="1"/>
    <col min="9985" max="10216" width="11.42578125" style="24" customWidth="1"/>
    <col min="10217" max="10217" width="12.28515625" style="24" customWidth="1"/>
    <col min="10218" max="10218" width="56.28515625" style="24" customWidth="1"/>
    <col min="10219" max="10234" width="10.7109375" style="24"/>
    <col min="10235" max="10235" width="17.42578125" style="24" customWidth="1"/>
    <col min="10236" max="10236" width="54.140625" style="24" customWidth="1"/>
    <col min="10237" max="10240" width="14.5703125" style="24" customWidth="1"/>
    <col min="10241" max="10472" width="11.42578125" style="24" customWidth="1"/>
    <col min="10473" max="10473" width="12.28515625" style="24" customWidth="1"/>
    <col min="10474" max="10474" width="56.28515625" style="24" customWidth="1"/>
    <col min="10475" max="10490" width="10.7109375" style="24"/>
    <col min="10491" max="10491" width="17.42578125" style="24" customWidth="1"/>
    <col min="10492" max="10492" width="54.140625" style="24" customWidth="1"/>
    <col min="10493" max="10496" width="14.5703125" style="24" customWidth="1"/>
    <col min="10497" max="10728" width="11.42578125" style="24" customWidth="1"/>
    <col min="10729" max="10729" width="12.28515625" style="24" customWidth="1"/>
    <col min="10730" max="10730" width="56.28515625" style="24" customWidth="1"/>
    <col min="10731" max="10746" width="10.7109375" style="24"/>
    <col min="10747" max="10747" width="17.42578125" style="24" customWidth="1"/>
    <col min="10748" max="10748" width="54.140625" style="24" customWidth="1"/>
    <col min="10749" max="10752" width="14.5703125" style="24" customWidth="1"/>
    <col min="10753" max="10984" width="11.42578125" style="24" customWidth="1"/>
    <col min="10985" max="10985" width="12.28515625" style="24" customWidth="1"/>
    <col min="10986" max="10986" width="56.28515625" style="24" customWidth="1"/>
    <col min="10987" max="11002" width="10.7109375" style="24"/>
    <col min="11003" max="11003" width="17.42578125" style="24" customWidth="1"/>
    <col min="11004" max="11004" width="54.140625" style="24" customWidth="1"/>
    <col min="11005" max="11008" width="14.5703125" style="24" customWidth="1"/>
    <col min="11009" max="11240" width="11.42578125" style="24" customWidth="1"/>
    <col min="11241" max="11241" width="12.28515625" style="24" customWidth="1"/>
    <col min="11242" max="11242" width="56.28515625" style="24" customWidth="1"/>
    <col min="11243" max="11258" width="10.7109375" style="24"/>
    <col min="11259" max="11259" width="17.42578125" style="24" customWidth="1"/>
    <col min="11260" max="11260" width="54.140625" style="24" customWidth="1"/>
    <col min="11261" max="11264" width="14.5703125" style="24" customWidth="1"/>
    <col min="11265" max="11496" width="11.42578125" style="24" customWidth="1"/>
    <col min="11497" max="11497" width="12.28515625" style="24" customWidth="1"/>
    <col min="11498" max="11498" width="56.28515625" style="24" customWidth="1"/>
    <col min="11499" max="11514" width="10.7109375" style="24"/>
    <col min="11515" max="11515" width="17.42578125" style="24" customWidth="1"/>
    <col min="11516" max="11516" width="54.140625" style="24" customWidth="1"/>
    <col min="11517" max="11520" width="14.5703125" style="24" customWidth="1"/>
    <col min="11521" max="11752" width="11.42578125" style="24" customWidth="1"/>
    <col min="11753" max="11753" width="12.28515625" style="24" customWidth="1"/>
    <col min="11754" max="11754" width="56.28515625" style="24" customWidth="1"/>
    <col min="11755" max="11770" width="10.7109375" style="24"/>
    <col min="11771" max="11771" width="17.42578125" style="24" customWidth="1"/>
    <col min="11772" max="11772" width="54.140625" style="24" customWidth="1"/>
    <col min="11773" max="11776" width="14.5703125" style="24" customWidth="1"/>
    <col min="11777" max="12008" width="11.42578125" style="24" customWidth="1"/>
    <col min="12009" max="12009" width="12.28515625" style="24" customWidth="1"/>
    <col min="12010" max="12010" width="56.28515625" style="24" customWidth="1"/>
    <col min="12011" max="12026" width="10.7109375" style="24"/>
    <col min="12027" max="12027" width="17.42578125" style="24" customWidth="1"/>
    <col min="12028" max="12028" width="54.140625" style="24" customWidth="1"/>
    <col min="12029" max="12032" width="14.5703125" style="24" customWidth="1"/>
    <col min="12033" max="12264" width="11.42578125" style="24" customWidth="1"/>
    <col min="12265" max="12265" width="12.28515625" style="24" customWidth="1"/>
    <col min="12266" max="12266" width="56.28515625" style="24" customWidth="1"/>
    <col min="12267" max="12282" width="10.7109375" style="24"/>
    <col min="12283" max="12283" width="17.42578125" style="24" customWidth="1"/>
    <col min="12284" max="12284" width="54.140625" style="24" customWidth="1"/>
    <col min="12285" max="12288" width="14.5703125" style="24" customWidth="1"/>
    <col min="12289" max="12520" width="11.42578125" style="24" customWidth="1"/>
    <col min="12521" max="12521" width="12.28515625" style="24" customWidth="1"/>
    <col min="12522" max="12522" width="56.28515625" style="24" customWidth="1"/>
    <col min="12523" max="12538" width="10.7109375" style="24"/>
    <col min="12539" max="12539" width="17.42578125" style="24" customWidth="1"/>
    <col min="12540" max="12540" width="54.140625" style="24" customWidth="1"/>
    <col min="12541" max="12544" width="14.5703125" style="24" customWidth="1"/>
    <col min="12545" max="12776" width="11.42578125" style="24" customWidth="1"/>
    <col min="12777" max="12777" width="12.28515625" style="24" customWidth="1"/>
    <col min="12778" max="12778" width="56.28515625" style="24" customWidth="1"/>
    <col min="12779" max="12794" width="10.7109375" style="24"/>
    <col min="12795" max="12795" width="17.42578125" style="24" customWidth="1"/>
    <col min="12796" max="12796" width="54.140625" style="24" customWidth="1"/>
    <col min="12797" max="12800" width="14.5703125" style="24" customWidth="1"/>
    <col min="12801" max="13032" width="11.42578125" style="24" customWidth="1"/>
    <col min="13033" max="13033" width="12.28515625" style="24" customWidth="1"/>
    <col min="13034" max="13034" width="56.28515625" style="24" customWidth="1"/>
    <col min="13035" max="13050" width="10.7109375" style="24"/>
    <col min="13051" max="13051" width="17.42578125" style="24" customWidth="1"/>
    <col min="13052" max="13052" width="54.140625" style="24" customWidth="1"/>
    <col min="13053" max="13056" width="14.5703125" style="24" customWidth="1"/>
    <col min="13057" max="13288" width="11.42578125" style="24" customWidth="1"/>
    <col min="13289" max="13289" width="12.28515625" style="24" customWidth="1"/>
    <col min="13290" max="13290" width="56.28515625" style="24" customWidth="1"/>
    <col min="13291" max="13306" width="10.7109375" style="24"/>
    <col min="13307" max="13307" width="17.42578125" style="24" customWidth="1"/>
    <col min="13308" max="13308" width="54.140625" style="24" customWidth="1"/>
    <col min="13309" max="13312" width="14.5703125" style="24" customWidth="1"/>
    <col min="13313" max="13544" width="11.42578125" style="24" customWidth="1"/>
    <col min="13545" max="13545" width="12.28515625" style="24" customWidth="1"/>
    <col min="13546" max="13546" width="56.28515625" style="24" customWidth="1"/>
    <col min="13547" max="13562" width="10.7109375" style="24"/>
    <col min="13563" max="13563" width="17.42578125" style="24" customWidth="1"/>
    <col min="13564" max="13564" width="54.140625" style="24" customWidth="1"/>
    <col min="13565" max="13568" width="14.5703125" style="24" customWidth="1"/>
    <col min="13569" max="13800" width="11.42578125" style="24" customWidth="1"/>
    <col min="13801" max="13801" width="12.28515625" style="24" customWidth="1"/>
    <col min="13802" max="13802" width="56.28515625" style="24" customWidth="1"/>
    <col min="13803" max="13818" width="10.7109375" style="24"/>
    <col min="13819" max="13819" width="17.42578125" style="24" customWidth="1"/>
    <col min="13820" max="13820" width="54.140625" style="24" customWidth="1"/>
    <col min="13821" max="13824" width="14.5703125" style="24" customWidth="1"/>
    <col min="13825" max="14056" width="11.42578125" style="24" customWidth="1"/>
    <col min="14057" max="14057" width="12.28515625" style="24" customWidth="1"/>
    <col min="14058" max="14058" width="56.28515625" style="24" customWidth="1"/>
    <col min="14059" max="14074" width="10.7109375" style="24"/>
    <col min="14075" max="14075" width="17.42578125" style="24" customWidth="1"/>
    <col min="14076" max="14076" width="54.140625" style="24" customWidth="1"/>
    <col min="14077" max="14080" width="14.5703125" style="24" customWidth="1"/>
    <col min="14081" max="14312" width="11.42578125" style="24" customWidth="1"/>
    <col min="14313" max="14313" width="12.28515625" style="24" customWidth="1"/>
    <col min="14314" max="14314" width="56.28515625" style="24" customWidth="1"/>
    <col min="14315" max="14330" width="10.7109375" style="24"/>
    <col min="14331" max="14331" width="17.42578125" style="24" customWidth="1"/>
    <col min="14332" max="14332" width="54.140625" style="24" customWidth="1"/>
    <col min="14333" max="14336" width="14.5703125" style="24" customWidth="1"/>
    <col min="14337" max="14568" width="11.42578125" style="24" customWidth="1"/>
    <col min="14569" max="14569" width="12.28515625" style="24" customWidth="1"/>
    <col min="14570" max="14570" width="56.28515625" style="24" customWidth="1"/>
    <col min="14571" max="14586" width="10.7109375" style="24"/>
    <col min="14587" max="14587" width="17.42578125" style="24" customWidth="1"/>
    <col min="14588" max="14588" width="54.140625" style="24" customWidth="1"/>
    <col min="14589" max="14592" width="14.5703125" style="24" customWidth="1"/>
    <col min="14593" max="14824" width="11.42578125" style="24" customWidth="1"/>
    <col min="14825" max="14825" width="12.28515625" style="24" customWidth="1"/>
    <col min="14826" max="14826" width="56.28515625" style="24" customWidth="1"/>
    <col min="14827" max="14842" width="10.7109375" style="24"/>
    <col min="14843" max="14843" width="17.42578125" style="24" customWidth="1"/>
    <col min="14844" max="14844" width="54.140625" style="24" customWidth="1"/>
    <col min="14845" max="14848" width="14.5703125" style="24" customWidth="1"/>
    <col min="14849" max="15080" width="11.42578125" style="24" customWidth="1"/>
    <col min="15081" max="15081" width="12.28515625" style="24" customWidth="1"/>
    <col min="15082" max="15082" width="56.28515625" style="24" customWidth="1"/>
    <col min="15083" max="15098" width="10.7109375" style="24"/>
    <col min="15099" max="15099" width="17.42578125" style="24" customWidth="1"/>
    <col min="15100" max="15100" width="54.140625" style="24" customWidth="1"/>
    <col min="15101" max="15104" width="14.5703125" style="24" customWidth="1"/>
    <col min="15105" max="15336" width="11.42578125" style="24" customWidth="1"/>
    <col min="15337" max="15337" width="12.28515625" style="24" customWidth="1"/>
    <col min="15338" max="15338" width="56.28515625" style="24" customWidth="1"/>
    <col min="15339" max="15354" width="10.7109375" style="24"/>
    <col min="15355" max="15355" width="17.42578125" style="24" customWidth="1"/>
    <col min="15356" max="15356" width="54.140625" style="24" customWidth="1"/>
    <col min="15357" max="15360" width="14.5703125" style="24" customWidth="1"/>
    <col min="15361" max="15592" width="11.42578125" style="24" customWidth="1"/>
    <col min="15593" max="15593" width="12.28515625" style="24" customWidth="1"/>
    <col min="15594" max="15594" width="56.28515625" style="24" customWidth="1"/>
    <col min="15595" max="15610" width="10.7109375" style="24"/>
    <col min="15611" max="15611" width="17.42578125" style="24" customWidth="1"/>
    <col min="15612" max="15612" width="54.140625" style="24" customWidth="1"/>
    <col min="15613" max="15616" width="14.5703125" style="24" customWidth="1"/>
    <col min="15617" max="15848" width="11.42578125" style="24" customWidth="1"/>
    <col min="15849" max="15849" width="12.28515625" style="24" customWidth="1"/>
    <col min="15850" max="15850" width="56.28515625" style="24" customWidth="1"/>
    <col min="15851" max="15866" width="10.7109375" style="24"/>
    <col min="15867" max="15867" width="17.42578125" style="24" customWidth="1"/>
    <col min="15868" max="15868" width="54.140625" style="24" customWidth="1"/>
    <col min="15869" max="15872" width="14.5703125" style="24" customWidth="1"/>
    <col min="15873" max="16104" width="11.42578125" style="24" customWidth="1"/>
    <col min="16105" max="16105" width="12.28515625" style="24" customWidth="1"/>
    <col min="16106" max="16106" width="56.28515625" style="24" customWidth="1"/>
    <col min="16107" max="16122" width="10.7109375" style="24"/>
    <col min="16123" max="16123" width="17.42578125" style="24" customWidth="1"/>
    <col min="16124" max="16124" width="54.140625" style="24" customWidth="1"/>
    <col min="16125" max="16128" width="14.5703125" style="24" customWidth="1"/>
    <col min="16129" max="16360" width="11.42578125" style="24" customWidth="1"/>
    <col min="16361" max="16361" width="12.28515625" style="24" customWidth="1"/>
    <col min="16362" max="16362" width="56.28515625" style="24" customWidth="1"/>
    <col min="16363" max="16384" width="10.7109375" style="24"/>
  </cols>
  <sheetData>
    <row r="1" spans="1:8">
      <c r="A1" s="563" t="s">
        <v>35</v>
      </c>
      <c r="B1" s="563"/>
      <c r="C1" s="563"/>
      <c r="D1" s="563"/>
      <c r="E1" s="563"/>
      <c r="F1" s="563"/>
      <c r="G1" s="220"/>
      <c r="H1" s="384"/>
    </row>
    <row r="2" spans="1:8">
      <c r="A2" s="564" t="s">
        <v>36</v>
      </c>
      <c r="B2" s="564"/>
      <c r="C2" s="564"/>
      <c r="D2" s="564"/>
      <c r="E2" s="564"/>
      <c r="F2" s="564"/>
      <c r="G2" s="221"/>
      <c r="H2" s="385"/>
    </row>
    <row r="3" spans="1:8">
      <c r="A3" s="563" t="s">
        <v>37</v>
      </c>
      <c r="B3" s="563"/>
      <c r="C3" s="563"/>
      <c r="D3" s="563"/>
      <c r="E3" s="563"/>
      <c r="F3" s="563"/>
      <c r="G3" s="220"/>
      <c r="H3" s="384"/>
    </row>
    <row r="4" spans="1:8" s="116" customFormat="1" ht="56.25" customHeight="1">
      <c r="A4" s="148" t="s">
        <v>292</v>
      </c>
      <c r="B4" s="148"/>
      <c r="C4" s="148"/>
      <c r="D4" s="148"/>
      <c r="E4" s="148"/>
      <c r="F4" s="222"/>
      <c r="G4" s="222"/>
      <c r="H4" s="386"/>
    </row>
    <row r="5" spans="1:8" s="116" customFormat="1" ht="31.5" customHeight="1">
      <c r="A5" s="555" t="s">
        <v>106</v>
      </c>
      <c r="B5" s="149" t="s">
        <v>107</v>
      </c>
      <c r="C5" s="150" t="s">
        <v>165</v>
      </c>
      <c r="D5" s="151"/>
      <c r="E5" s="151"/>
      <c r="F5" s="151"/>
      <c r="G5" s="222"/>
      <c r="H5" s="386"/>
    </row>
    <row r="6" spans="1:8" s="116" customFormat="1" ht="24.75" customHeight="1">
      <c r="A6" s="556"/>
      <c r="B6" s="152"/>
      <c r="C6" s="7" t="s">
        <v>211</v>
      </c>
      <c r="D6" s="7" t="s">
        <v>208</v>
      </c>
      <c r="E6" s="7" t="s">
        <v>209</v>
      </c>
      <c r="F6" s="7" t="s">
        <v>216</v>
      </c>
      <c r="G6" s="222"/>
      <c r="H6" s="386"/>
    </row>
    <row r="7" spans="1:8" s="51" customFormat="1" ht="32.25" customHeight="1">
      <c r="A7" s="153" t="s">
        <v>0</v>
      </c>
      <c r="B7" s="142" t="s">
        <v>111</v>
      </c>
      <c r="C7" s="88">
        <v>-2.793436126469345</v>
      </c>
      <c r="D7" s="88">
        <v>3.9810400597840072</v>
      </c>
      <c r="E7" s="88">
        <v>2.2653157611100454</v>
      </c>
      <c r="F7" s="88">
        <v>-7.4574185399552846</v>
      </c>
      <c r="G7" s="317"/>
      <c r="H7" s="320"/>
    </row>
    <row r="8" spans="1:8" s="51" customFormat="1" ht="32.25" customHeight="1">
      <c r="A8" s="153" t="s">
        <v>2</v>
      </c>
      <c r="B8" s="154" t="s">
        <v>3</v>
      </c>
      <c r="C8" s="88">
        <v>-13.177332402939655</v>
      </c>
      <c r="D8" s="88">
        <v>13.305224912796049</v>
      </c>
      <c r="E8" s="88">
        <v>-34.898388483098955</v>
      </c>
      <c r="F8" s="88">
        <v>45.371152784793907</v>
      </c>
      <c r="G8" s="317"/>
      <c r="H8" s="320"/>
    </row>
    <row r="9" spans="1:8" s="51" customFormat="1" ht="32.25" customHeight="1">
      <c r="A9" s="153" t="s">
        <v>4</v>
      </c>
      <c r="B9" s="154" t="s">
        <v>112</v>
      </c>
      <c r="C9" s="87">
        <v>13.463340122228232</v>
      </c>
      <c r="D9" s="87">
        <v>113.90854752830376</v>
      </c>
      <c r="E9" s="88">
        <v>108.10091106686741</v>
      </c>
      <c r="F9" s="88">
        <v>-54.522561838670839</v>
      </c>
      <c r="G9" s="317"/>
      <c r="H9" s="320"/>
    </row>
    <row r="10" spans="1:8" s="51" customFormat="1" ht="32.25" customHeight="1">
      <c r="A10" s="153" t="s">
        <v>6</v>
      </c>
      <c r="B10" s="86" t="s">
        <v>7</v>
      </c>
      <c r="C10" s="87">
        <v>4.2148740555299611</v>
      </c>
      <c r="D10" s="87">
        <v>-22.66997009205754</v>
      </c>
      <c r="E10" s="88">
        <v>-12.35857366796364</v>
      </c>
      <c r="F10" s="88">
        <v>7.9842799283641739</v>
      </c>
      <c r="G10" s="317"/>
      <c r="H10" s="320"/>
    </row>
    <row r="11" spans="1:8" s="51" customFormat="1" ht="32.25" customHeight="1">
      <c r="A11" s="153" t="s">
        <v>8</v>
      </c>
      <c r="B11" s="154" t="s">
        <v>9</v>
      </c>
      <c r="C11" s="87">
        <v>14.237110237545949</v>
      </c>
      <c r="D11" s="87">
        <v>132.80717691876157</v>
      </c>
      <c r="E11" s="88">
        <v>-50.709097896642611</v>
      </c>
      <c r="F11" s="88">
        <v>92.00087461404155</v>
      </c>
      <c r="G11" s="317"/>
      <c r="H11" s="320"/>
    </row>
    <row r="12" spans="1:8" s="51" customFormat="1" ht="32.25" customHeight="1">
      <c r="A12" s="155" t="s">
        <v>10</v>
      </c>
      <c r="B12" s="89" t="s">
        <v>113</v>
      </c>
      <c r="C12" s="87">
        <v>10.744765255215299</v>
      </c>
      <c r="D12" s="87">
        <v>-3.348022392397155</v>
      </c>
      <c r="E12" s="88">
        <v>-55.962914559413527</v>
      </c>
      <c r="F12" s="88">
        <v>114.90741768385485</v>
      </c>
      <c r="G12" s="317"/>
      <c r="H12" s="320"/>
    </row>
    <row r="13" spans="1:8" s="51" customFormat="1" ht="32.25" customHeight="1">
      <c r="A13" s="155" t="s">
        <v>12</v>
      </c>
      <c r="B13" s="89" t="s">
        <v>114</v>
      </c>
      <c r="C13" s="87">
        <v>2.1413333010474247</v>
      </c>
      <c r="D13" s="87">
        <v>-7.9707320549436957</v>
      </c>
      <c r="E13" s="88">
        <v>-6.3345254327615805</v>
      </c>
      <c r="F13" s="88">
        <v>1.0393248748875408</v>
      </c>
      <c r="G13" s="317"/>
      <c r="H13" s="320"/>
    </row>
    <row r="14" spans="1:8" s="51" customFormat="1" ht="32.25" customHeight="1">
      <c r="A14" s="155" t="s">
        <v>14</v>
      </c>
      <c r="B14" s="86" t="s">
        <v>115</v>
      </c>
      <c r="C14" s="87">
        <v>-11.110450006731369</v>
      </c>
      <c r="D14" s="87">
        <v>-5.8223763076733093</v>
      </c>
      <c r="E14" s="88">
        <v>-62.002886701399063</v>
      </c>
      <c r="F14" s="88">
        <v>149.06882372846425</v>
      </c>
      <c r="G14" s="317"/>
      <c r="H14" s="320"/>
    </row>
    <row r="15" spans="1:8" s="51" customFormat="1" ht="32.25" customHeight="1">
      <c r="A15" s="155" t="s">
        <v>16</v>
      </c>
      <c r="B15" s="86" t="s">
        <v>17</v>
      </c>
      <c r="C15" s="88">
        <v>6.5518833867573107</v>
      </c>
      <c r="D15" s="88">
        <v>6.7691346664704497</v>
      </c>
      <c r="E15" s="88">
        <v>6.5592025940766092</v>
      </c>
      <c r="F15" s="88">
        <v>-11.186494606090463</v>
      </c>
      <c r="G15" s="317"/>
      <c r="H15" s="320"/>
    </row>
    <row r="16" spans="1:8" s="51" customFormat="1" ht="32.25" customHeight="1">
      <c r="A16" s="155" t="s">
        <v>18</v>
      </c>
      <c r="B16" s="86" t="s">
        <v>116</v>
      </c>
      <c r="C16" s="88">
        <v>-7.3886838426500674</v>
      </c>
      <c r="D16" s="88">
        <v>33.100737593497684</v>
      </c>
      <c r="E16" s="88">
        <v>-6.3344787781550167</v>
      </c>
      <c r="F16" s="88">
        <v>1.0392745474043323</v>
      </c>
      <c r="G16" s="317"/>
      <c r="H16" s="320"/>
    </row>
    <row r="17" spans="1:18" s="51" customFormat="1" ht="32.25" customHeight="1">
      <c r="A17" s="155" t="s">
        <v>20</v>
      </c>
      <c r="B17" s="91" t="s">
        <v>117</v>
      </c>
      <c r="C17" s="88">
        <v>-0.42610041846062074</v>
      </c>
      <c r="D17" s="88">
        <v>-0.97631483009885756</v>
      </c>
      <c r="E17" s="88">
        <v>-7.9028024635124439</v>
      </c>
      <c r="F17" s="88">
        <v>2.7598729115537282</v>
      </c>
      <c r="G17" s="317"/>
      <c r="H17" s="320"/>
    </row>
    <row r="18" spans="1:18" s="51" customFormat="1" ht="32.25" customHeight="1">
      <c r="A18" s="155" t="s">
        <v>22</v>
      </c>
      <c r="B18" s="91" t="s">
        <v>118</v>
      </c>
      <c r="C18" s="88">
        <v>2.212780540977576</v>
      </c>
      <c r="D18" s="88">
        <v>4.0507587845455504</v>
      </c>
      <c r="E18" s="88">
        <v>-3.5478244981419351</v>
      </c>
      <c r="F18" s="88">
        <v>-1.8799082019937856</v>
      </c>
      <c r="G18" s="317"/>
      <c r="H18" s="320"/>
    </row>
    <row r="19" spans="1:18" s="51" customFormat="1" ht="32.25" customHeight="1">
      <c r="A19" s="153" t="s">
        <v>24</v>
      </c>
      <c r="B19" s="154" t="s">
        <v>119</v>
      </c>
      <c r="C19" s="88">
        <v>-7.3309090828143013</v>
      </c>
      <c r="D19" s="88">
        <v>0.19174890945123479</v>
      </c>
      <c r="E19" s="88">
        <v>-2.3480586368497143</v>
      </c>
      <c r="F19" s="88">
        <v>-3.0854258271715764</v>
      </c>
      <c r="G19" s="317"/>
      <c r="H19" s="320"/>
    </row>
    <row r="20" spans="1:18" s="51" customFormat="1" ht="39.75" customHeight="1">
      <c r="A20" s="155" t="s">
        <v>26</v>
      </c>
      <c r="B20" s="93" t="s">
        <v>120</v>
      </c>
      <c r="C20" s="88">
        <v>1.9908993540255011</v>
      </c>
      <c r="D20" s="88">
        <v>-3.3602678768557865</v>
      </c>
      <c r="E20" s="88">
        <v>-44.935543134365133</v>
      </c>
      <c r="F20" s="88">
        <v>71.869420912531268</v>
      </c>
      <c r="G20" s="317"/>
      <c r="H20" s="320"/>
    </row>
    <row r="21" spans="1:18" s="51" customFormat="1" ht="32.25" customHeight="1">
      <c r="A21" s="156" t="s">
        <v>32</v>
      </c>
      <c r="B21" s="157" t="s">
        <v>121</v>
      </c>
      <c r="C21" s="98">
        <v>6.3604028051314998</v>
      </c>
      <c r="D21" s="98">
        <v>45.263675940157157</v>
      </c>
      <c r="E21" s="98">
        <v>-15.722170539467967</v>
      </c>
      <c r="F21" s="98">
        <v>12.294020561976367</v>
      </c>
      <c r="G21" s="317"/>
      <c r="H21" s="320"/>
    </row>
    <row r="22" spans="1:18" s="51" customFormat="1" ht="32.25" customHeight="1">
      <c r="A22" s="159"/>
      <c r="B22" s="96" t="s">
        <v>201</v>
      </c>
      <c r="C22" s="98">
        <v>8.1759522040272685</v>
      </c>
      <c r="D22" s="98">
        <v>2.1767270039629665</v>
      </c>
      <c r="E22" s="98">
        <v>15.464587645943851</v>
      </c>
      <c r="F22" s="98">
        <v>-18.036373685588813</v>
      </c>
      <c r="G22" s="317"/>
      <c r="H22" s="320"/>
    </row>
    <row r="23" spans="1:18" s="51" customFormat="1" ht="32.25" customHeight="1">
      <c r="A23" s="160"/>
      <c r="B23" s="161" t="s">
        <v>123</v>
      </c>
      <c r="C23" s="117">
        <v>7.4408536750394632</v>
      </c>
      <c r="D23" s="117">
        <v>2.8411018171026257</v>
      </c>
      <c r="E23" s="117">
        <v>-21.344232490273058</v>
      </c>
      <c r="F23" s="117">
        <v>20.32043693667309</v>
      </c>
      <c r="G23" s="317"/>
      <c r="H23" s="320"/>
    </row>
    <row r="24" spans="1:18" s="164" customFormat="1" ht="32.25" customHeight="1">
      <c r="A24" s="163" t="s">
        <v>63</v>
      </c>
      <c r="B24" s="142" t="s">
        <v>124</v>
      </c>
      <c r="C24" s="98">
        <v>2.0591265640297394</v>
      </c>
      <c r="D24" s="98">
        <v>-1.3307373069913098</v>
      </c>
      <c r="E24" s="120">
        <v>-29.915640452652198</v>
      </c>
      <c r="F24" s="120">
        <v>35.035782241344037</v>
      </c>
      <c r="G24" s="317"/>
      <c r="H24" s="320"/>
    </row>
    <row r="25" spans="1:18" ht="50.25" customHeight="1">
      <c r="A25" s="165"/>
      <c r="B25" s="143" t="s">
        <v>125</v>
      </c>
      <c r="C25" s="113">
        <v>7.2692499113107516</v>
      </c>
      <c r="D25" s="113">
        <v>2.7212516282344836</v>
      </c>
      <c r="E25" s="117">
        <v>-21.572620520715375</v>
      </c>
      <c r="F25" s="117">
        <v>20.670821557406001</v>
      </c>
      <c r="G25" s="317"/>
      <c r="H25" s="320"/>
    </row>
    <row r="26" spans="1:18">
      <c r="A26" s="166"/>
      <c r="B26" s="167"/>
      <c r="C26" s="168"/>
      <c r="D26" s="169"/>
      <c r="E26" s="168"/>
      <c r="G26" s="50"/>
      <c r="H26" s="377"/>
    </row>
    <row r="27" spans="1:18" s="2" customFormat="1" ht="12.75" customHeight="1">
      <c r="A27" s="574" t="s">
        <v>53</v>
      </c>
      <c r="B27" s="574"/>
      <c r="C27" s="574"/>
      <c r="D27" s="574"/>
      <c r="E27" s="574"/>
      <c r="F27" s="11"/>
      <c r="G27" s="11"/>
      <c r="H27" s="389"/>
      <c r="I27" s="5"/>
      <c r="J27" s="5"/>
      <c r="K27" s="5"/>
      <c r="L27" s="5"/>
      <c r="M27" s="5"/>
      <c r="N27" s="5"/>
      <c r="O27" s="5"/>
      <c r="P27" s="5"/>
      <c r="Q27" s="5"/>
    </row>
    <row r="28" spans="1:18" ht="19.5" customHeight="1">
      <c r="A28" s="29" t="s">
        <v>166</v>
      </c>
      <c r="B28" s="30"/>
      <c r="C28" s="30"/>
      <c r="D28" s="30"/>
      <c r="E28" s="30"/>
      <c r="F28" s="215"/>
      <c r="G28" s="215"/>
      <c r="H28" s="390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ht="14.25" customHeight="1">
      <c r="A29" s="29" t="s">
        <v>167</v>
      </c>
      <c r="B29" s="30"/>
      <c r="C29" s="26"/>
      <c r="D29" s="26"/>
      <c r="E29" s="26"/>
      <c r="F29" s="215"/>
      <c r="G29" s="215"/>
      <c r="H29" s="390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ht="21" customHeight="1">
      <c r="A30" s="29" t="s">
        <v>168</v>
      </c>
      <c r="B30" s="30"/>
      <c r="C30" s="26"/>
      <c r="D30" s="26"/>
      <c r="E30" s="26"/>
      <c r="F30" s="215"/>
      <c r="G30" s="215"/>
      <c r="H30" s="390"/>
      <c r="I30" s="23"/>
      <c r="J30" s="23"/>
      <c r="K30" s="23"/>
      <c r="L30" s="23"/>
      <c r="M30" s="23"/>
      <c r="N30" s="23"/>
      <c r="O30" s="23"/>
      <c r="P30" s="23"/>
      <c r="Q30" s="23"/>
    </row>
    <row r="31" spans="1:18" ht="15.75" customHeight="1">
      <c r="A31" s="29" t="s">
        <v>169</v>
      </c>
      <c r="B31" s="29"/>
      <c r="C31" s="26"/>
      <c r="D31" s="26"/>
      <c r="E31" s="26"/>
      <c r="F31" s="215"/>
      <c r="G31" s="215"/>
      <c r="H31" s="390"/>
      <c r="I31" s="23"/>
      <c r="J31" s="23"/>
      <c r="K31" s="23"/>
      <c r="L31" s="23"/>
      <c r="M31" s="23"/>
      <c r="N31" s="23"/>
      <c r="O31" s="23"/>
      <c r="P31" s="23"/>
      <c r="Q31" s="23"/>
    </row>
    <row r="32" spans="1:18" ht="12.75" customHeight="1">
      <c r="A32" s="29" t="s">
        <v>170</v>
      </c>
      <c r="B32" s="29"/>
      <c r="C32" s="26"/>
      <c r="D32" s="26"/>
      <c r="E32" s="26"/>
      <c r="F32" s="215"/>
      <c r="G32" s="215"/>
      <c r="H32" s="390"/>
      <c r="I32" s="23"/>
      <c r="J32" s="23"/>
      <c r="K32" s="23"/>
      <c r="L32" s="23"/>
      <c r="M32" s="23"/>
      <c r="N32" s="23"/>
      <c r="O32" s="23"/>
      <c r="P32" s="23"/>
      <c r="Q32" s="23"/>
    </row>
    <row r="33" spans="1:18" ht="13.5" customHeight="1">
      <c r="A33" s="116" t="s">
        <v>306</v>
      </c>
      <c r="B33" s="20"/>
      <c r="C33" s="26"/>
      <c r="D33" s="26"/>
      <c r="E33" s="26"/>
      <c r="F33" s="215"/>
      <c r="G33" s="215"/>
      <c r="H33" s="390"/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ht="13.5" customHeight="1">
      <c r="A34" s="116" t="s">
        <v>131</v>
      </c>
      <c r="B34" s="20"/>
      <c r="C34" s="456"/>
      <c r="D34" s="456"/>
      <c r="E34" s="26"/>
      <c r="F34" s="215"/>
      <c r="G34" s="215"/>
      <c r="H34" s="390"/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ht="13.5" customHeight="1">
      <c r="A35" s="581" t="s">
        <v>132</v>
      </c>
      <c r="B35" s="581"/>
      <c r="C35" s="456"/>
      <c r="D35" s="456"/>
      <c r="E35" s="26"/>
      <c r="F35" s="215"/>
      <c r="G35" s="215"/>
      <c r="H35" s="390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ht="13.5" customHeight="1">
      <c r="A36" s="540" t="s">
        <v>134</v>
      </c>
      <c r="B36" s="540"/>
      <c r="C36" s="456"/>
      <c r="D36" s="456"/>
      <c r="E36" s="26"/>
      <c r="F36" s="215"/>
      <c r="G36" s="215"/>
      <c r="H36" s="390"/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 ht="13.5" customHeight="1">
      <c r="A37" s="23" t="s">
        <v>52</v>
      </c>
      <c r="B37" s="23"/>
      <c r="C37" s="398"/>
      <c r="D37" s="398"/>
    </row>
    <row r="38" spans="1:18">
      <c r="C38" s="398"/>
      <c r="D38" s="398"/>
    </row>
    <row r="39" spans="1:18">
      <c r="C39" s="398"/>
      <c r="D39" s="398"/>
    </row>
    <row r="40" spans="1:18">
      <c r="C40" s="398"/>
      <c r="D40" s="398"/>
    </row>
    <row r="41" spans="1:18">
      <c r="C41" s="398"/>
      <c r="D41" s="398"/>
    </row>
    <row r="42" spans="1:18">
      <c r="D42" s="144"/>
    </row>
    <row r="43" spans="1:18">
      <c r="D43" s="144"/>
    </row>
    <row r="44" spans="1:18">
      <c r="D44" s="144"/>
    </row>
    <row r="45" spans="1:18">
      <c r="D45" s="144"/>
    </row>
    <row r="46" spans="1:18">
      <c r="D46" s="144"/>
    </row>
    <row r="47" spans="1:18">
      <c r="D47" s="144"/>
    </row>
    <row r="48" spans="1:18">
      <c r="D48" s="144"/>
    </row>
    <row r="49" spans="4:4">
      <c r="D49" s="144"/>
    </row>
    <row r="50" spans="4:4">
      <c r="D50" s="144"/>
    </row>
    <row r="51" spans="4:4">
      <c r="D51" s="144"/>
    </row>
    <row r="52" spans="4:4">
      <c r="D52" s="144"/>
    </row>
    <row r="53" spans="4:4">
      <c r="D53" s="144"/>
    </row>
    <row r="54" spans="4:4">
      <c r="D54" s="144"/>
    </row>
    <row r="55" spans="4:4">
      <c r="D55" s="144"/>
    </row>
    <row r="56" spans="4:4">
      <c r="D56" s="144"/>
    </row>
    <row r="57" spans="4:4">
      <c r="D57" s="144"/>
    </row>
    <row r="58" spans="4:4">
      <c r="D58" s="144"/>
    </row>
  </sheetData>
  <mergeCells count="6">
    <mergeCell ref="A35:B35"/>
    <mergeCell ref="A5:A6"/>
    <mergeCell ref="A27:E27"/>
    <mergeCell ref="A1:F1"/>
    <mergeCell ref="A2:F2"/>
    <mergeCell ref="A3:F3"/>
  </mergeCells>
  <printOptions horizontalCentered="1"/>
  <pageMargins left="0.19685039370078741" right="0.19685039370078741" top="0.59055118110236227" bottom="0.59055118110236227" header="0.31496062992125984" footer="0.31496062992125984"/>
  <pageSetup scale="65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6" tint="0.79998168889431442"/>
  </sheetPr>
  <dimension ref="A1:Q57"/>
  <sheetViews>
    <sheetView zoomScale="80" zoomScaleNormal="80" zoomScaleSheetLayoutView="80" workbookViewId="0">
      <selection sqref="A1:F1"/>
    </sheetView>
  </sheetViews>
  <sheetFormatPr baseColWidth="10" defaultColWidth="10.7109375" defaultRowHeight="12.75"/>
  <cols>
    <col min="1" max="1" width="17.42578125" style="24" customWidth="1"/>
    <col min="2" max="2" width="54.7109375" style="24" customWidth="1"/>
    <col min="3" max="5" width="14.5703125" style="24" customWidth="1"/>
    <col min="6" max="6" width="14.7109375" style="223" customWidth="1"/>
    <col min="7" max="7" width="11.42578125" style="398" customWidth="1"/>
    <col min="8" max="8" width="11.42578125" style="388" customWidth="1"/>
    <col min="9" max="231" width="11.42578125" style="24" customWidth="1"/>
    <col min="232" max="232" width="12.28515625" style="24" customWidth="1"/>
    <col min="233" max="233" width="56.28515625" style="24" customWidth="1"/>
    <col min="234" max="249" width="10.7109375" style="24"/>
    <col min="250" max="250" width="17.42578125" style="24" customWidth="1"/>
    <col min="251" max="251" width="54.7109375" style="24" customWidth="1"/>
    <col min="252" max="255" width="14.5703125" style="24" customWidth="1"/>
    <col min="256" max="487" width="11.42578125" style="24" customWidth="1"/>
    <col min="488" max="488" width="12.28515625" style="24" customWidth="1"/>
    <col min="489" max="489" width="56.28515625" style="24" customWidth="1"/>
    <col min="490" max="505" width="10.7109375" style="24"/>
    <col min="506" max="506" width="17.42578125" style="24" customWidth="1"/>
    <col min="507" max="507" width="54.7109375" style="24" customWidth="1"/>
    <col min="508" max="511" width="14.5703125" style="24" customWidth="1"/>
    <col min="512" max="743" width="11.42578125" style="24" customWidth="1"/>
    <col min="744" max="744" width="12.28515625" style="24" customWidth="1"/>
    <col min="745" max="745" width="56.28515625" style="24" customWidth="1"/>
    <col min="746" max="761" width="10.7109375" style="24"/>
    <col min="762" max="762" width="17.42578125" style="24" customWidth="1"/>
    <col min="763" max="763" width="54.7109375" style="24" customWidth="1"/>
    <col min="764" max="767" width="14.5703125" style="24" customWidth="1"/>
    <col min="768" max="999" width="11.42578125" style="24" customWidth="1"/>
    <col min="1000" max="1000" width="12.28515625" style="24" customWidth="1"/>
    <col min="1001" max="1001" width="56.28515625" style="24" customWidth="1"/>
    <col min="1002" max="1017" width="10.7109375" style="24"/>
    <col min="1018" max="1018" width="17.42578125" style="24" customWidth="1"/>
    <col min="1019" max="1019" width="54.7109375" style="24" customWidth="1"/>
    <col min="1020" max="1023" width="14.5703125" style="24" customWidth="1"/>
    <col min="1024" max="1255" width="11.42578125" style="24" customWidth="1"/>
    <col min="1256" max="1256" width="12.28515625" style="24" customWidth="1"/>
    <col min="1257" max="1257" width="56.28515625" style="24" customWidth="1"/>
    <col min="1258" max="1273" width="10.7109375" style="24"/>
    <col min="1274" max="1274" width="17.42578125" style="24" customWidth="1"/>
    <col min="1275" max="1275" width="54.7109375" style="24" customWidth="1"/>
    <col min="1276" max="1279" width="14.5703125" style="24" customWidth="1"/>
    <col min="1280" max="1511" width="11.42578125" style="24" customWidth="1"/>
    <col min="1512" max="1512" width="12.28515625" style="24" customWidth="1"/>
    <col min="1513" max="1513" width="56.28515625" style="24" customWidth="1"/>
    <col min="1514" max="1529" width="10.7109375" style="24"/>
    <col min="1530" max="1530" width="17.42578125" style="24" customWidth="1"/>
    <col min="1531" max="1531" width="54.7109375" style="24" customWidth="1"/>
    <col min="1532" max="1535" width="14.5703125" style="24" customWidth="1"/>
    <col min="1536" max="1767" width="11.42578125" style="24" customWidth="1"/>
    <col min="1768" max="1768" width="12.28515625" style="24" customWidth="1"/>
    <col min="1769" max="1769" width="56.28515625" style="24" customWidth="1"/>
    <col min="1770" max="1785" width="10.7109375" style="24"/>
    <col min="1786" max="1786" width="17.42578125" style="24" customWidth="1"/>
    <col min="1787" max="1787" width="54.7109375" style="24" customWidth="1"/>
    <col min="1788" max="1791" width="14.5703125" style="24" customWidth="1"/>
    <col min="1792" max="2023" width="11.42578125" style="24" customWidth="1"/>
    <col min="2024" max="2024" width="12.28515625" style="24" customWidth="1"/>
    <col min="2025" max="2025" width="56.28515625" style="24" customWidth="1"/>
    <col min="2026" max="2041" width="10.7109375" style="24"/>
    <col min="2042" max="2042" width="17.42578125" style="24" customWidth="1"/>
    <col min="2043" max="2043" width="54.7109375" style="24" customWidth="1"/>
    <col min="2044" max="2047" width="14.5703125" style="24" customWidth="1"/>
    <col min="2048" max="2279" width="11.42578125" style="24" customWidth="1"/>
    <col min="2280" max="2280" width="12.28515625" style="24" customWidth="1"/>
    <col min="2281" max="2281" width="56.28515625" style="24" customWidth="1"/>
    <col min="2282" max="2297" width="10.7109375" style="24"/>
    <col min="2298" max="2298" width="17.42578125" style="24" customWidth="1"/>
    <col min="2299" max="2299" width="54.7109375" style="24" customWidth="1"/>
    <col min="2300" max="2303" width="14.5703125" style="24" customWidth="1"/>
    <col min="2304" max="2535" width="11.42578125" style="24" customWidth="1"/>
    <col min="2536" max="2536" width="12.28515625" style="24" customWidth="1"/>
    <col min="2537" max="2537" width="56.28515625" style="24" customWidth="1"/>
    <col min="2538" max="2553" width="10.7109375" style="24"/>
    <col min="2554" max="2554" width="17.42578125" style="24" customWidth="1"/>
    <col min="2555" max="2555" width="54.7109375" style="24" customWidth="1"/>
    <col min="2556" max="2559" width="14.5703125" style="24" customWidth="1"/>
    <col min="2560" max="2791" width="11.42578125" style="24" customWidth="1"/>
    <col min="2792" max="2792" width="12.28515625" style="24" customWidth="1"/>
    <col min="2793" max="2793" width="56.28515625" style="24" customWidth="1"/>
    <col min="2794" max="2809" width="10.7109375" style="24"/>
    <col min="2810" max="2810" width="17.42578125" style="24" customWidth="1"/>
    <col min="2811" max="2811" width="54.7109375" style="24" customWidth="1"/>
    <col min="2812" max="2815" width="14.5703125" style="24" customWidth="1"/>
    <col min="2816" max="3047" width="11.42578125" style="24" customWidth="1"/>
    <col min="3048" max="3048" width="12.28515625" style="24" customWidth="1"/>
    <col min="3049" max="3049" width="56.28515625" style="24" customWidth="1"/>
    <col min="3050" max="3065" width="10.7109375" style="24"/>
    <col min="3066" max="3066" width="17.42578125" style="24" customWidth="1"/>
    <col min="3067" max="3067" width="54.7109375" style="24" customWidth="1"/>
    <col min="3068" max="3071" width="14.5703125" style="24" customWidth="1"/>
    <col min="3072" max="3303" width="11.42578125" style="24" customWidth="1"/>
    <col min="3304" max="3304" width="12.28515625" style="24" customWidth="1"/>
    <col min="3305" max="3305" width="56.28515625" style="24" customWidth="1"/>
    <col min="3306" max="3321" width="10.7109375" style="24"/>
    <col min="3322" max="3322" width="17.42578125" style="24" customWidth="1"/>
    <col min="3323" max="3323" width="54.7109375" style="24" customWidth="1"/>
    <col min="3324" max="3327" width="14.5703125" style="24" customWidth="1"/>
    <col min="3328" max="3559" width="11.42578125" style="24" customWidth="1"/>
    <col min="3560" max="3560" width="12.28515625" style="24" customWidth="1"/>
    <col min="3561" max="3561" width="56.28515625" style="24" customWidth="1"/>
    <col min="3562" max="3577" width="10.7109375" style="24"/>
    <col min="3578" max="3578" width="17.42578125" style="24" customWidth="1"/>
    <col min="3579" max="3579" width="54.7109375" style="24" customWidth="1"/>
    <col min="3580" max="3583" width="14.5703125" style="24" customWidth="1"/>
    <col min="3584" max="3815" width="11.42578125" style="24" customWidth="1"/>
    <col min="3816" max="3816" width="12.28515625" style="24" customWidth="1"/>
    <col min="3817" max="3817" width="56.28515625" style="24" customWidth="1"/>
    <col min="3818" max="3833" width="10.7109375" style="24"/>
    <col min="3834" max="3834" width="17.42578125" style="24" customWidth="1"/>
    <col min="3835" max="3835" width="54.7109375" style="24" customWidth="1"/>
    <col min="3836" max="3839" width="14.5703125" style="24" customWidth="1"/>
    <col min="3840" max="4071" width="11.42578125" style="24" customWidth="1"/>
    <col min="4072" max="4072" width="12.28515625" style="24" customWidth="1"/>
    <col min="4073" max="4073" width="56.28515625" style="24" customWidth="1"/>
    <col min="4074" max="4089" width="10.7109375" style="24"/>
    <col min="4090" max="4090" width="17.42578125" style="24" customWidth="1"/>
    <col min="4091" max="4091" width="54.7109375" style="24" customWidth="1"/>
    <col min="4092" max="4095" width="14.5703125" style="24" customWidth="1"/>
    <col min="4096" max="4327" width="11.42578125" style="24" customWidth="1"/>
    <col min="4328" max="4328" width="12.28515625" style="24" customWidth="1"/>
    <col min="4329" max="4329" width="56.28515625" style="24" customWidth="1"/>
    <col min="4330" max="4345" width="10.7109375" style="24"/>
    <col min="4346" max="4346" width="17.42578125" style="24" customWidth="1"/>
    <col min="4347" max="4347" width="54.7109375" style="24" customWidth="1"/>
    <col min="4348" max="4351" width="14.5703125" style="24" customWidth="1"/>
    <col min="4352" max="4583" width="11.42578125" style="24" customWidth="1"/>
    <col min="4584" max="4584" width="12.28515625" style="24" customWidth="1"/>
    <col min="4585" max="4585" width="56.28515625" style="24" customWidth="1"/>
    <col min="4586" max="4601" width="10.7109375" style="24"/>
    <col min="4602" max="4602" width="17.42578125" style="24" customWidth="1"/>
    <col min="4603" max="4603" width="54.7109375" style="24" customWidth="1"/>
    <col min="4604" max="4607" width="14.5703125" style="24" customWidth="1"/>
    <col min="4608" max="4839" width="11.42578125" style="24" customWidth="1"/>
    <col min="4840" max="4840" width="12.28515625" style="24" customWidth="1"/>
    <col min="4841" max="4841" width="56.28515625" style="24" customWidth="1"/>
    <col min="4842" max="4857" width="10.7109375" style="24"/>
    <col min="4858" max="4858" width="17.42578125" style="24" customWidth="1"/>
    <col min="4859" max="4859" width="54.7109375" style="24" customWidth="1"/>
    <col min="4860" max="4863" width="14.5703125" style="24" customWidth="1"/>
    <col min="4864" max="5095" width="11.42578125" style="24" customWidth="1"/>
    <col min="5096" max="5096" width="12.28515625" style="24" customWidth="1"/>
    <col min="5097" max="5097" width="56.28515625" style="24" customWidth="1"/>
    <col min="5098" max="5113" width="10.7109375" style="24"/>
    <col min="5114" max="5114" width="17.42578125" style="24" customWidth="1"/>
    <col min="5115" max="5115" width="54.7109375" style="24" customWidth="1"/>
    <col min="5116" max="5119" width="14.5703125" style="24" customWidth="1"/>
    <col min="5120" max="5351" width="11.42578125" style="24" customWidth="1"/>
    <col min="5352" max="5352" width="12.28515625" style="24" customWidth="1"/>
    <col min="5353" max="5353" width="56.28515625" style="24" customWidth="1"/>
    <col min="5354" max="5369" width="10.7109375" style="24"/>
    <col min="5370" max="5370" width="17.42578125" style="24" customWidth="1"/>
    <col min="5371" max="5371" width="54.7109375" style="24" customWidth="1"/>
    <col min="5372" max="5375" width="14.5703125" style="24" customWidth="1"/>
    <col min="5376" max="5607" width="11.42578125" style="24" customWidth="1"/>
    <col min="5608" max="5608" width="12.28515625" style="24" customWidth="1"/>
    <col min="5609" max="5609" width="56.28515625" style="24" customWidth="1"/>
    <col min="5610" max="5625" width="10.7109375" style="24"/>
    <col min="5626" max="5626" width="17.42578125" style="24" customWidth="1"/>
    <col min="5627" max="5627" width="54.7109375" style="24" customWidth="1"/>
    <col min="5628" max="5631" width="14.5703125" style="24" customWidth="1"/>
    <col min="5632" max="5863" width="11.42578125" style="24" customWidth="1"/>
    <col min="5864" max="5864" width="12.28515625" style="24" customWidth="1"/>
    <col min="5865" max="5865" width="56.28515625" style="24" customWidth="1"/>
    <col min="5866" max="5881" width="10.7109375" style="24"/>
    <col min="5882" max="5882" width="17.42578125" style="24" customWidth="1"/>
    <col min="5883" max="5883" width="54.7109375" style="24" customWidth="1"/>
    <col min="5884" max="5887" width="14.5703125" style="24" customWidth="1"/>
    <col min="5888" max="6119" width="11.42578125" style="24" customWidth="1"/>
    <col min="6120" max="6120" width="12.28515625" style="24" customWidth="1"/>
    <col min="6121" max="6121" width="56.28515625" style="24" customWidth="1"/>
    <col min="6122" max="6137" width="10.7109375" style="24"/>
    <col min="6138" max="6138" width="17.42578125" style="24" customWidth="1"/>
    <col min="6139" max="6139" width="54.7109375" style="24" customWidth="1"/>
    <col min="6140" max="6143" width="14.5703125" style="24" customWidth="1"/>
    <col min="6144" max="6375" width="11.42578125" style="24" customWidth="1"/>
    <col min="6376" max="6376" width="12.28515625" style="24" customWidth="1"/>
    <col min="6377" max="6377" width="56.28515625" style="24" customWidth="1"/>
    <col min="6378" max="6393" width="10.7109375" style="24"/>
    <col min="6394" max="6394" width="17.42578125" style="24" customWidth="1"/>
    <col min="6395" max="6395" width="54.7109375" style="24" customWidth="1"/>
    <col min="6396" max="6399" width="14.5703125" style="24" customWidth="1"/>
    <col min="6400" max="6631" width="11.42578125" style="24" customWidth="1"/>
    <col min="6632" max="6632" width="12.28515625" style="24" customWidth="1"/>
    <col min="6633" max="6633" width="56.28515625" style="24" customWidth="1"/>
    <col min="6634" max="6649" width="10.7109375" style="24"/>
    <col min="6650" max="6650" width="17.42578125" style="24" customWidth="1"/>
    <col min="6651" max="6651" width="54.7109375" style="24" customWidth="1"/>
    <col min="6652" max="6655" width="14.5703125" style="24" customWidth="1"/>
    <col min="6656" max="6887" width="11.42578125" style="24" customWidth="1"/>
    <col min="6888" max="6888" width="12.28515625" style="24" customWidth="1"/>
    <col min="6889" max="6889" width="56.28515625" style="24" customWidth="1"/>
    <col min="6890" max="6905" width="10.7109375" style="24"/>
    <col min="6906" max="6906" width="17.42578125" style="24" customWidth="1"/>
    <col min="6907" max="6907" width="54.7109375" style="24" customWidth="1"/>
    <col min="6908" max="6911" width="14.5703125" style="24" customWidth="1"/>
    <col min="6912" max="7143" width="11.42578125" style="24" customWidth="1"/>
    <col min="7144" max="7144" width="12.28515625" style="24" customWidth="1"/>
    <col min="7145" max="7145" width="56.28515625" style="24" customWidth="1"/>
    <col min="7146" max="7161" width="10.7109375" style="24"/>
    <col min="7162" max="7162" width="17.42578125" style="24" customWidth="1"/>
    <col min="7163" max="7163" width="54.7109375" style="24" customWidth="1"/>
    <col min="7164" max="7167" width="14.5703125" style="24" customWidth="1"/>
    <col min="7168" max="7399" width="11.42578125" style="24" customWidth="1"/>
    <col min="7400" max="7400" width="12.28515625" style="24" customWidth="1"/>
    <col min="7401" max="7401" width="56.28515625" style="24" customWidth="1"/>
    <col min="7402" max="7417" width="10.7109375" style="24"/>
    <col min="7418" max="7418" width="17.42578125" style="24" customWidth="1"/>
    <col min="7419" max="7419" width="54.7109375" style="24" customWidth="1"/>
    <col min="7420" max="7423" width="14.5703125" style="24" customWidth="1"/>
    <col min="7424" max="7655" width="11.42578125" style="24" customWidth="1"/>
    <col min="7656" max="7656" width="12.28515625" style="24" customWidth="1"/>
    <col min="7657" max="7657" width="56.28515625" style="24" customWidth="1"/>
    <col min="7658" max="7673" width="10.7109375" style="24"/>
    <col min="7674" max="7674" width="17.42578125" style="24" customWidth="1"/>
    <col min="7675" max="7675" width="54.7109375" style="24" customWidth="1"/>
    <col min="7676" max="7679" width="14.5703125" style="24" customWidth="1"/>
    <col min="7680" max="7911" width="11.42578125" style="24" customWidth="1"/>
    <col min="7912" max="7912" width="12.28515625" style="24" customWidth="1"/>
    <col min="7913" max="7913" width="56.28515625" style="24" customWidth="1"/>
    <col min="7914" max="7929" width="10.7109375" style="24"/>
    <col min="7930" max="7930" width="17.42578125" style="24" customWidth="1"/>
    <col min="7931" max="7931" width="54.7109375" style="24" customWidth="1"/>
    <col min="7932" max="7935" width="14.5703125" style="24" customWidth="1"/>
    <col min="7936" max="8167" width="11.42578125" style="24" customWidth="1"/>
    <col min="8168" max="8168" width="12.28515625" style="24" customWidth="1"/>
    <col min="8169" max="8169" width="56.28515625" style="24" customWidth="1"/>
    <col min="8170" max="8185" width="10.7109375" style="24"/>
    <col min="8186" max="8186" width="17.42578125" style="24" customWidth="1"/>
    <col min="8187" max="8187" width="54.7109375" style="24" customWidth="1"/>
    <col min="8188" max="8191" width="14.5703125" style="24" customWidth="1"/>
    <col min="8192" max="8423" width="11.42578125" style="24" customWidth="1"/>
    <col min="8424" max="8424" width="12.28515625" style="24" customWidth="1"/>
    <col min="8425" max="8425" width="56.28515625" style="24" customWidth="1"/>
    <col min="8426" max="8441" width="10.7109375" style="24"/>
    <col min="8442" max="8442" width="17.42578125" style="24" customWidth="1"/>
    <col min="8443" max="8443" width="54.7109375" style="24" customWidth="1"/>
    <col min="8444" max="8447" width="14.5703125" style="24" customWidth="1"/>
    <col min="8448" max="8679" width="11.42578125" style="24" customWidth="1"/>
    <col min="8680" max="8680" width="12.28515625" style="24" customWidth="1"/>
    <col min="8681" max="8681" width="56.28515625" style="24" customWidth="1"/>
    <col min="8682" max="8697" width="10.7109375" style="24"/>
    <col min="8698" max="8698" width="17.42578125" style="24" customWidth="1"/>
    <col min="8699" max="8699" width="54.7109375" style="24" customWidth="1"/>
    <col min="8700" max="8703" width="14.5703125" style="24" customWidth="1"/>
    <col min="8704" max="8935" width="11.42578125" style="24" customWidth="1"/>
    <col min="8936" max="8936" width="12.28515625" style="24" customWidth="1"/>
    <col min="8937" max="8937" width="56.28515625" style="24" customWidth="1"/>
    <col min="8938" max="8953" width="10.7109375" style="24"/>
    <col min="8954" max="8954" width="17.42578125" style="24" customWidth="1"/>
    <col min="8955" max="8955" width="54.7109375" style="24" customWidth="1"/>
    <col min="8956" max="8959" width="14.5703125" style="24" customWidth="1"/>
    <col min="8960" max="9191" width="11.42578125" style="24" customWidth="1"/>
    <col min="9192" max="9192" width="12.28515625" style="24" customWidth="1"/>
    <col min="9193" max="9193" width="56.28515625" style="24" customWidth="1"/>
    <col min="9194" max="9209" width="10.7109375" style="24"/>
    <col min="9210" max="9210" width="17.42578125" style="24" customWidth="1"/>
    <col min="9211" max="9211" width="54.7109375" style="24" customWidth="1"/>
    <col min="9212" max="9215" width="14.5703125" style="24" customWidth="1"/>
    <col min="9216" max="9447" width="11.42578125" style="24" customWidth="1"/>
    <col min="9448" max="9448" width="12.28515625" style="24" customWidth="1"/>
    <col min="9449" max="9449" width="56.28515625" style="24" customWidth="1"/>
    <col min="9450" max="9465" width="10.7109375" style="24"/>
    <col min="9466" max="9466" width="17.42578125" style="24" customWidth="1"/>
    <col min="9467" max="9467" width="54.7109375" style="24" customWidth="1"/>
    <col min="9468" max="9471" width="14.5703125" style="24" customWidth="1"/>
    <col min="9472" max="9703" width="11.42578125" style="24" customWidth="1"/>
    <col min="9704" max="9704" width="12.28515625" style="24" customWidth="1"/>
    <col min="9705" max="9705" width="56.28515625" style="24" customWidth="1"/>
    <col min="9706" max="9721" width="10.7109375" style="24"/>
    <col min="9722" max="9722" width="17.42578125" style="24" customWidth="1"/>
    <col min="9723" max="9723" width="54.7109375" style="24" customWidth="1"/>
    <col min="9724" max="9727" width="14.5703125" style="24" customWidth="1"/>
    <col min="9728" max="9959" width="11.42578125" style="24" customWidth="1"/>
    <col min="9960" max="9960" width="12.28515625" style="24" customWidth="1"/>
    <col min="9961" max="9961" width="56.28515625" style="24" customWidth="1"/>
    <col min="9962" max="9977" width="10.7109375" style="24"/>
    <col min="9978" max="9978" width="17.42578125" style="24" customWidth="1"/>
    <col min="9979" max="9979" width="54.7109375" style="24" customWidth="1"/>
    <col min="9980" max="9983" width="14.5703125" style="24" customWidth="1"/>
    <col min="9984" max="10215" width="11.42578125" style="24" customWidth="1"/>
    <col min="10216" max="10216" width="12.28515625" style="24" customWidth="1"/>
    <col min="10217" max="10217" width="56.28515625" style="24" customWidth="1"/>
    <col min="10218" max="10233" width="10.7109375" style="24"/>
    <col min="10234" max="10234" width="17.42578125" style="24" customWidth="1"/>
    <col min="10235" max="10235" width="54.7109375" style="24" customWidth="1"/>
    <col min="10236" max="10239" width="14.5703125" style="24" customWidth="1"/>
    <col min="10240" max="10471" width="11.42578125" style="24" customWidth="1"/>
    <col min="10472" max="10472" width="12.28515625" style="24" customWidth="1"/>
    <col min="10473" max="10473" width="56.28515625" style="24" customWidth="1"/>
    <col min="10474" max="10489" width="10.7109375" style="24"/>
    <col min="10490" max="10490" width="17.42578125" style="24" customWidth="1"/>
    <col min="10491" max="10491" width="54.7109375" style="24" customWidth="1"/>
    <col min="10492" max="10495" width="14.5703125" style="24" customWidth="1"/>
    <col min="10496" max="10727" width="11.42578125" style="24" customWidth="1"/>
    <col min="10728" max="10728" width="12.28515625" style="24" customWidth="1"/>
    <col min="10729" max="10729" width="56.28515625" style="24" customWidth="1"/>
    <col min="10730" max="10745" width="10.7109375" style="24"/>
    <col min="10746" max="10746" width="17.42578125" style="24" customWidth="1"/>
    <col min="10747" max="10747" width="54.7109375" style="24" customWidth="1"/>
    <col min="10748" max="10751" width="14.5703125" style="24" customWidth="1"/>
    <col min="10752" max="10983" width="11.42578125" style="24" customWidth="1"/>
    <col min="10984" max="10984" width="12.28515625" style="24" customWidth="1"/>
    <col min="10985" max="10985" width="56.28515625" style="24" customWidth="1"/>
    <col min="10986" max="11001" width="10.7109375" style="24"/>
    <col min="11002" max="11002" width="17.42578125" style="24" customWidth="1"/>
    <col min="11003" max="11003" width="54.7109375" style="24" customWidth="1"/>
    <col min="11004" max="11007" width="14.5703125" style="24" customWidth="1"/>
    <col min="11008" max="11239" width="11.42578125" style="24" customWidth="1"/>
    <col min="11240" max="11240" width="12.28515625" style="24" customWidth="1"/>
    <col min="11241" max="11241" width="56.28515625" style="24" customWidth="1"/>
    <col min="11242" max="11257" width="10.7109375" style="24"/>
    <col min="11258" max="11258" width="17.42578125" style="24" customWidth="1"/>
    <col min="11259" max="11259" width="54.7109375" style="24" customWidth="1"/>
    <col min="11260" max="11263" width="14.5703125" style="24" customWidth="1"/>
    <col min="11264" max="11495" width="11.42578125" style="24" customWidth="1"/>
    <col min="11496" max="11496" width="12.28515625" style="24" customWidth="1"/>
    <col min="11497" max="11497" width="56.28515625" style="24" customWidth="1"/>
    <col min="11498" max="11513" width="10.7109375" style="24"/>
    <col min="11514" max="11514" width="17.42578125" style="24" customWidth="1"/>
    <col min="11515" max="11515" width="54.7109375" style="24" customWidth="1"/>
    <col min="11516" max="11519" width="14.5703125" style="24" customWidth="1"/>
    <col min="11520" max="11751" width="11.42578125" style="24" customWidth="1"/>
    <col min="11752" max="11752" width="12.28515625" style="24" customWidth="1"/>
    <col min="11753" max="11753" width="56.28515625" style="24" customWidth="1"/>
    <col min="11754" max="11769" width="10.7109375" style="24"/>
    <col min="11770" max="11770" width="17.42578125" style="24" customWidth="1"/>
    <col min="11771" max="11771" width="54.7109375" style="24" customWidth="1"/>
    <col min="11772" max="11775" width="14.5703125" style="24" customWidth="1"/>
    <col min="11776" max="12007" width="11.42578125" style="24" customWidth="1"/>
    <col min="12008" max="12008" width="12.28515625" style="24" customWidth="1"/>
    <col min="12009" max="12009" width="56.28515625" style="24" customWidth="1"/>
    <col min="12010" max="12025" width="10.7109375" style="24"/>
    <col min="12026" max="12026" width="17.42578125" style="24" customWidth="1"/>
    <col min="12027" max="12027" width="54.7109375" style="24" customWidth="1"/>
    <col min="12028" max="12031" width="14.5703125" style="24" customWidth="1"/>
    <col min="12032" max="12263" width="11.42578125" style="24" customWidth="1"/>
    <col min="12264" max="12264" width="12.28515625" style="24" customWidth="1"/>
    <col min="12265" max="12265" width="56.28515625" style="24" customWidth="1"/>
    <col min="12266" max="12281" width="10.7109375" style="24"/>
    <col min="12282" max="12282" width="17.42578125" style="24" customWidth="1"/>
    <col min="12283" max="12283" width="54.7109375" style="24" customWidth="1"/>
    <col min="12284" max="12287" width="14.5703125" style="24" customWidth="1"/>
    <col min="12288" max="12519" width="11.42578125" style="24" customWidth="1"/>
    <col min="12520" max="12520" width="12.28515625" style="24" customWidth="1"/>
    <col min="12521" max="12521" width="56.28515625" style="24" customWidth="1"/>
    <col min="12522" max="12537" width="10.7109375" style="24"/>
    <col min="12538" max="12538" width="17.42578125" style="24" customWidth="1"/>
    <col min="12539" max="12539" width="54.7109375" style="24" customWidth="1"/>
    <col min="12540" max="12543" width="14.5703125" style="24" customWidth="1"/>
    <col min="12544" max="12775" width="11.42578125" style="24" customWidth="1"/>
    <col min="12776" max="12776" width="12.28515625" style="24" customWidth="1"/>
    <col min="12777" max="12777" width="56.28515625" style="24" customWidth="1"/>
    <col min="12778" max="12793" width="10.7109375" style="24"/>
    <col min="12794" max="12794" width="17.42578125" style="24" customWidth="1"/>
    <col min="12795" max="12795" width="54.7109375" style="24" customWidth="1"/>
    <col min="12796" max="12799" width="14.5703125" style="24" customWidth="1"/>
    <col min="12800" max="13031" width="11.42578125" style="24" customWidth="1"/>
    <col min="13032" max="13032" width="12.28515625" style="24" customWidth="1"/>
    <col min="13033" max="13033" width="56.28515625" style="24" customWidth="1"/>
    <col min="13034" max="13049" width="10.7109375" style="24"/>
    <col min="13050" max="13050" width="17.42578125" style="24" customWidth="1"/>
    <col min="13051" max="13051" width="54.7109375" style="24" customWidth="1"/>
    <col min="13052" max="13055" width="14.5703125" style="24" customWidth="1"/>
    <col min="13056" max="13287" width="11.42578125" style="24" customWidth="1"/>
    <col min="13288" max="13288" width="12.28515625" style="24" customWidth="1"/>
    <col min="13289" max="13289" width="56.28515625" style="24" customWidth="1"/>
    <col min="13290" max="13305" width="10.7109375" style="24"/>
    <col min="13306" max="13306" width="17.42578125" style="24" customWidth="1"/>
    <col min="13307" max="13307" width="54.7109375" style="24" customWidth="1"/>
    <col min="13308" max="13311" width="14.5703125" style="24" customWidth="1"/>
    <col min="13312" max="13543" width="11.42578125" style="24" customWidth="1"/>
    <col min="13544" max="13544" width="12.28515625" style="24" customWidth="1"/>
    <col min="13545" max="13545" width="56.28515625" style="24" customWidth="1"/>
    <col min="13546" max="13561" width="10.7109375" style="24"/>
    <col min="13562" max="13562" width="17.42578125" style="24" customWidth="1"/>
    <col min="13563" max="13563" width="54.7109375" style="24" customWidth="1"/>
    <col min="13564" max="13567" width="14.5703125" style="24" customWidth="1"/>
    <col min="13568" max="13799" width="11.42578125" style="24" customWidth="1"/>
    <col min="13800" max="13800" width="12.28515625" style="24" customWidth="1"/>
    <col min="13801" max="13801" width="56.28515625" style="24" customWidth="1"/>
    <col min="13802" max="13817" width="10.7109375" style="24"/>
    <col min="13818" max="13818" width="17.42578125" style="24" customWidth="1"/>
    <col min="13819" max="13819" width="54.7109375" style="24" customWidth="1"/>
    <col min="13820" max="13823" width="14.5703125" style="24" customWidth="1"/>
    <col min="13824" max="14055" width="11.42578125" style="24" customWidth="1"/>
    <col min="14056" max="14056" width="12.28515625" style="24" customWidth="1"/>
    <col min="14057" max="14057" width="56.28515625" style="24" customWidth="1"/>
    <col min="14058" max="14073" width="10.7109375" style="24"/>
    <col min="14074" max="14074" width="17.42578125" style="24" customWidth="1"/>
    <col min="14075" max="14075" width="54.7109375" style="24" customWidth="1"/>
    <col min="14076" max="14079" width="14.5703125" style="24" customWidth="1"/>
    <col min="14080" max="14311" width="11.42578125" style="24" customWidth="1"/>
    <col min="14312" max="14312" width="12.28515625" style="24" customWidth="1"/>
    <col min="14313" max="14313" width="56.28515625" style="24" customWidth="1"/>
    <col min="14314" max="14329" width="10.7109375" style="24"/>
    <col min="14330" max="14330" width="17.42578125" style="24" customWidth="1"/>
    <col min="14331" max="14331" width="54.7109375" style="24" customWidth="1"/>
    <col min="14332" max="14335" width="14.5703125" style="24" customWidth="1"/>
    <col min="14336" max="14567" width="11.42578125" style="24" customWidth="1"/>
    <col min="14568" max="14568" width="12.28515625" style="24" customWidth="1"/>
    <col min="14569" max="14569" width="56.28515625" style="24" customWidth="1"/>
    <col min="14570" max="14585" width="10.7109375" style="24"/>
    <col min="14586" max="14586" width="17.42578125" style="24" customWidth="1"/>
    <col min="14587" max="14587" width="54.7109375" style="24" customWidth="1"/>
    <col min="14588" max="14591" width="14.5703125" style="24" customWidth="1"/>
    <col min="14592" max="14823" width="11.42578125" style="24" customWidth="1"/>
    <col min="14824" max="14824" width="12.28515625" style="24" customWidth="1"/>
    <col min="14825" max="14825" width="56.28515625" style="24" customWidth="1"/>
    <col min="14826" max="14841" width="10.7109375" style="24"/>
    <col min="14842" max="14842" width="17.42578125" style="24" customWidth="1"/>
    <col min="14843" max="14843" width="54.7109375" style="24" customWidth="1"/>
    <col min="14844" max="14847" width="14.5703125" style="24" customWidth="1"/>
    <col min="14848" max="15079" width="11.42578125" style="24" customWidth="1"/>
    <col min="15080" max="15080" width="12.28515625" style="24" customWidth="1"/>
    <col min="15081" max="15081" width="56.28515625" style="24" customWidth="1"/>
    <col min="15082" max="15097" width="10.7109375" style="24"/>
    <col min="15098" max="15098" width="17.42578125" style="24" customWidth="1"/>
    <col min="15099" max="15099" width="54.7109375" style="24" customWidth="1"/>
    <col min="15100" max="15103" width="14.5703125" style="24" customWidth="1"/>
    <col min="15104" max="15335" width="11.42578125" style="24" customWidth="1"/>
    <col min="15336" max="15336" width="12.28515625" style="24" customWidth="1"/>
    <col min="15337" max="15337" width="56.28515625" style="24" customWidth="1"/>
    <col min="15338" max="15353" width="10.7109375" style="24"/>
    <col min="15354" max="15354" width="17.42578125" style="24" customWidth="1"/>
    <col min="15355" max="15355" width="54.7109375" style="24" customWidth="1"/>
    <col min="15356" max="15359" width="14.5703125" style="24" customWidth="1"/>
    <col min="15360" max="15591" width="11.42578125" style="24" customWidth="1"/>
    <col min="15592" max="15592" width="12.28515625" style="24" customWidth="1"/>
    <col min="15593" max="15593" width="56.28515625" style="24" customWidth="1"/>
    <col min="15594" max="15609" width="10.7109375" style="24"/>
    <col min="15610" max="15610" width="17.42578125" style="24" customWidth="1"/>
    <col min="15611" max="15611" width="54.7109375" style="24" customWidth="1"/>
    <col min="15612" max="15615" width="14.5703125" style="24" customWidth="1"/>
    <col min="15616" max="15847" width="11.42578125" style="24" customWidth="1"/>
    <col min="15848" max="15848" width="12.28515625" style="24" customWidth="1"/>
    <col min="15849" max="15849" width="56.28515625" style="24" customWidth="1"/>
    <col min="15850" max="15865" width="10.7109375" style="24"/>
    <col min="15866" max="15866" width="17.42578125" style="24" customWidth="1"/>
    <col min="15867" max="15867" width="54.7109375" style="24" customWidth="1"/>
    <col min="15868" max="15871" width="14.5703125" style="24" customWidth="1"/>
    <col min="15872" max="16103" width="11.42578125" style="24" customWidth="1"/>
    <col min="16104" max="16104" width="12.28515625" style="24" customWidth="1"/>
    <col min="16105" max="16105" width="56.28515625" style="24" customWidth="1"/>
    <col min="16106" max="16121" width="10.7109375" style="24"/>
    <col min="16122" max="16122" width="17.42578125" style="24" customWidth="1"/>
    <col min="16123" max="16123" width="54.7109375" style="24" customWidth="1"/>
    <col min="16124" max="16127" width="14.5703125" style="24" customWidth="1"/>
    <col min="16128" max="16359" width="11.42578125" style="24" customWidth="1"/>
    <col min="16360" max="16360" width="12.28515625" style="24" customWidth="1"/>
    <col min="16361" max="16361" width="56.28515625" style="24" customWidth="1"/>
    <col min="16362" max="16384" width="10.7109375" style="24"/>
  </cols>
  <sheetData>
    <row r="1" spans="1:8">
      <c r="A1" s="563" t="s">
        <v>35</v>
      </c>
      <c r="B1" s="563"/>
      <c r="C1" s="563"/>
      <c r="D1" s="563"/>
      <c r="E1" s="563"/>
      <c r="F1" s="563"/>
      <c r="G1" s="391"/>
      <c r="H1" s="384"/>
    </row>
    <row r="2" spans="1:8">
      <c r="A2" s="564" t="s">
        <v>36</v>
      </c>
      <c r="B2" s="564"/>
      <c r="C2" s="564"/>
      <c r="D2" s="564"/>
      <c r="E2" s="564"/>
      <c r="F2" s="564"/>
      <c r="G2" s="392"/>
      <c r="H2" s="385"/>
    </row>
    <row r="3" spans="1:8">
      <c r="A3" s="563" t="s">
        <v>37</v>
      </c>
      <c r="B3" s="563"/>
      <c r="C3" s="563"/>
      <c r="D3" s="563"/>
      <c r="E3" s="563"/>
      <c r="F3" s="563"/>
      <c r="G3" s="391"/>
      <c r="H3" s="384"/>
    </row>
    <row r="4" spans="1:8" s="116" customFormat="1" ht="56.25" customHeight="1">
      <c r="A4" s="148" t="s">
        <v>293</v>
      </c>
      <c r="B4" s="148"/>
      <c r="C4" s="148"/>
      <c r="D4" s="148"/>
      <c r="E4" s="148"/>
      <c r="F4" s="222"/>
      <c r="G4" s="393"/>
      <c r="H4" s="386"/>
    </row>
    <row r="5" spans="1:8" s="116" customFormat="1" ht="33" customHeight="1">
      <c r="A5" s="555" t="s">
        <v>106</v>
      </c>
      <c r="B5" s="149" t="s">
        <v>107</v>
      </c>
      <c r="C5" s="150" t="s">
        <v>165</v>
      </c>
      <c r="D5" s="151"/>
      <c r="E5" s="151"/>
      <c r="F5" s="151"/>
      <c r="G5" s="393"/>
      <c r="H5" s="386"/>
    </row>
    <row r="6" spans="1:8" s="116" customFormat="1" ht="24.75" customHeight="1">
      <c r="A6" s="556"/>
      <c r="B6" s="152"/>
      <c r="C6" s="7" t="s">
        <v>211</v>
      </c>
      <c r="D6" s="7" t="s">
        <v>208</v>
      </c>
      <c r="E6" s="7" t="s">
        <v>209</v>
      </c>
      <c r="F6" s="7" t="s">
        <v>216</v>
      </c>
      <c r="G6" s="393"/>
      <c r="H6" s="386"/>
    </row>
    <row r="7" spans="1:8" s="51" customFormat="1" ht="32.25" customHeight="1">
      <c r="A7" s="153" t="s">
        <v>0</v>
      </c>
      <c r="B7" s="142" t="s">
        <v>111</v>
      </c>
      <c r="C7" s="88">
        <v>5.8024709221372603</v>
      </c>
      <c r="D7" s="88">
        <v>-1.3454978156463255</v>
      </c>
      <c r="E7" s="88">
        <v>4.0597380428363721</v>
      </c>
      <c r="F7" s="88">
        <v>-9.0532371851263775</v>
      </c>
      <c r="G7" s="319"/>
      <c r="H7" s="387"/>
    </row>
    <row r="8" spans="1:8" s="51" customFormat="1" ht="32.25" customHeight="1">
      <c r="A8" s="153" t="s">
        <v>2</v>
      </c>
      <c r="B8" s="154" t="s">
        <v>3</v>
      </c>
      <c r="C8" s="88">
        <v>-23.625836057204125</v>
      </c>
      <c r="D8" s="88">
        <v>-21.143116852589543</v>
      </c>
      <c r="E8" s="88">
        <v>5.2178921133267977</v>
      </c>
      <c r="F8" s="88">
        <v>-10.054306123463647</v>
      </c>
      <c r="G8" s="319"/>
      <c r="H8" s="387"/>
    </row>
    <row r="9" spans="1:8" s="51" customFormat="1" ht="32.25" customHeight="1">
      <c r="A9" s="153" t="s">
        <v>4</v>
      </c>
      <c r="B9" s="154" t="s">
        <v>112</v>
      </c>
      <c r="C9" s="88">
        <v>2.4747348325564928</v>
      </c>
      <c r="D9" s="88">
        <v>5.0673189161073253</v>
      </c>
      <c r="E9" s="88">
        <v>-37.97852645537624</v>
      </c>
      <c r="F9" s="88">
        <v>52.59063955567828</v>
      </c>
      <c r="G9" s="319"/>
      <c r="H9" s="387"/>
    </row>
    <row r="10" spans="1:8" s="51" customFormat="1" ht="32.25" customHeight="1">
      <c r="A10" s="153" t="s">
        <v>6</v>
      </c>
      <c r="B10" s="86" t="s">
        <v>7</v>
      </c>
      <c r="C10" s="88">
        <v>0.32593565688179638</v>
      </c>
      <c r="D10" s="88">
        <v>11.1618088853308</v>
      </c>
      <c r="E10" s="88">
        <v>-4.1216714592452774</v>
      </c>
      <c r="F10" s="88">
        <v>-1.2926439332228199</v>
      </c>
      <c r="G10" s="319"/>
      <c r="H10" s="387"/>
    </row>
    <row r="11" spans="1:8" s="51" customFormat="1" ht="32.25" customHeight="1">
      <c r="A11" s="153" t="s">
        <v>8</v>
      </c>
      <c r="B11" s="154" t="s">
        <v>9</v>
      </c>
      <c r="C11" s="88">
        <v>8.5612682256809478</v>
      </c>
      <c r="D11" s="88">
        <v>-1.5665099367152209</v>
      </c>
      <c r="E11" s="88">
        <v>13.975280992936305</v>
      </c>
      <c r="F11" s="88">
        <v>-16.965360980805556</v>
      </c>
      <c r="G11" s="319"/>
      <c r="H11" s="387"/>
    </row>
    <row r="12" spans="1:8" s="51" customFormat="1" ht="32.25" customHeight="1">
      <c r="A12" s="155" t="s">
        <v>10</v>
      </c>
      <c r="B12" s="89" t="s">
        <v>113</v>
      </c>
      <c r="C12" s="88">
        <v>4.6726137814157909</v>
      </c>
      <c r="D12" s="88">
        <v>3.8821701725219526</v>
      </c>
      <c r="E12" s="88">
        <v>-32.571902271887836</v>
      </c>
      <c r="F12" s="88">
        <v>40.355380519863417</v>
      </c>
      <c r="G12" s="319"/>
      <c r="H12" s="387"/>
    </row>
    <row r="13" spans="1:8" s="51" customFormat="1" ht="32.25" customHeight="1">
      <c r="A13" s="155" t="s">
        <v>12</v>
      </c>
      <c r="B13" s="89" t="s">
        <v>114</v>
      </c>
      <c r="C13" s="88">
        <v>3.9581900025210217</v>
      </c>
      <c r="D13" s="88">
        <v>-0.26896831858840642</v>
      </c>
      <c r="E13" s="88">
        <v>-14.684151701734265</v>
      </c>
      <c r="F13" s="88">
        <v>10.927764338388428</v>
      </c>
      <c r="G13" s="319"/>
      <c r="H13" s="387"/>
    </row>
    <row r="14" spans="1:8" s="51" customFormat="1" ht="32.25" customHeight="1">
      <c r="A14" s="155" t="s">
        <v>14</v>
      </c>
      <c r="B14" s="86" t="s">
        <v>115</v>
      </c>
      <c r="C14" s="88">
        <v>1.2629281697882107</v>
      </c>
      <c r="D14" s="88">
        <v>-8.2717723740325795</v>
      </c>
      <c r="E14" s="88">
        <v>-55.617627978341275</v>
      </c>
      <c r="F14" s="88">
        <v>113.2354780348673</v>
      </c>
      <c r="G14" s="319"/>
      <c r="H14" s="387"/>
    </row>
    <row r="15" spans="1:8" s="51" customFormat="1" ht="32.25" customHeight="1">
      <c r="A15" s="155" t="s">
        <v>16</v>
      </c>
      <c r="B15" s="86" t="s">
        <v>17</v>
      </c>
      <c r="C15" s="88">
        <v>1.3951212443307952</v>
      </c>
      <c r="D15" s="88">
        <v>3.5336950867391579</v>
      </c>
      <c r="E15" s="88">
        <v>-12.357607567208674</v>
      </c>
      <c r="F15" s="88">
        <v>7.9830895946515739</v>
      </c>
      <c r="G15" s="319"/>
      <c r="H15" s="387"/>
    </row>
    <row r="16" spans="1:8" s="51" customFormat="1" ht="32.25" customHeight="1">
      <c r="A16" s="155" t="s">
        <v>18</v>
      </c>
      <c r="B16" s="86" t="s">
        <v>116</v>
      </c>
      <c r="C16" s="88">
        <v>5.8437969372890421</v>
      </c>
      <c r="D16" s="88">
        <v>-4.3110424829651492</v>
      </c>
      <c r="E16" s="88">
        <v>-4.0506060547207028</v>
      </c>
      <c r="F16" s="88">
        <v>-1.3657520363593392</v>
      </c>
      <c r="G16" s="319"/>
      <c r="H16" s="387"/>
    </row>
    <row r="17" spans="1:17" s="51" customFormat="1" ht="32.25" customHeight="1">
      <c r="A17" s="155" t="s">
        <v>20</v>
      </c>
      <c r="B17" s="91" t="s">
        <v>117</v>
      </c>
      <c r="C17" s="88">
        <v>4.1297382526775692</v>
      </c>
      <c r="D17" s="88">
        <v>3.0444904842066052</v>
      </c>
      <c r="E17" s="88">
        <v>-7.1903660021712454</v>
      </c>
      <c r="F17" s="88">
        <v>1.9710552309809373</v>
      </c>
      <c r="G17" s="319"/>
      <c r="H17" s="387"/>
    </row>
    <row r="18" spans="1:17" s="51" customFormat="1" ht="32.25" customHeight="1">
      <c r="A18" s="155" t="s">
        <v>22</v>
      </c>
      <c r="B18" s="91" t="s">
        <v>118</v>
      </c>
      <c r="C18" s="88">
        <v>3.3530132211836872</v>
      </c>
      <c r="D18" s="88">
        <v>-12.767822735447325</v>
      </c>
      <c r="E18" s="88">
        <v>-16.529537411435172</v>
      </c>
      <c r="F18" s="88">
        <v>13.380182891860983</v>
      </c>
      <c r="G18" s="319"/>
      <c r="H18" s="387"/>
    </row>
    <row r="19" spans="1:17" s="51" customFormat="1" ht="32.25" customHeight="1">
      <c r="A19" s="153" t="s">
        <v>24</v>
      </c>
      <c r="B19" s="154" t="s">
        <v>119</v>
      </c>
      <c r="C19" s="88">
        <v>0.3383237728822337</v>
      </c>
      <c r="D19" s="88">
        <v>-0.49450030765729025</v>
      </c>
      <c r="E19" s="88">
        <v>2.0508557695299743</v>
      </c>
      <c r="F19" s="88">
        <v>-7.2629401978476977</v>
      </c>
      <c r="G19" s="319"/>
      <c r="H19" s="387"/>
    </row>
    <row r="20" spans="1:17" s="51" customFormat="1" ht="50.25" customHeight="1">
      <c r="A20" s="155" t="s">
        <v>26</v>
      </c>
      <c r="B20" s="93" t="s">
        <v>120</v>
      </c>
      <c r="C20" s="88">
        <v>7.6236472839354548</v>
      </c>
      <c r="D20" s="88">
        <v>9.5449526467349415</v>
      </c>
      <c r="E20" s="88">
        <v>-54.321649527991049</v>
      </c>
      <c r="F20" s="88">
        <v>107.18559704031043</v>
      </c>
      <c r="G20" s="319"/>
      <c r="H20" s="387"/>
    </row>
    <row r="21" spans="1:17" s="51" customFormat="1" ht="32.25" customHeight="1">
      <c r="A21" s="156" t="s">
        <v>32</v>
      </c>
      <c r="B21" s="157" t="s">
        <v>121</v>
      </c>
      <c r="C21" s="98">
        <v>-13.500498331753903</v>
      </c>
      <c r="D21" s="98">
        <v>48.214171917599742</v>
      </c>
      <c r="E21" s="98">
        <v>-15.722170539467967</v>
      </c>
      <c r="F21" s="98">
        <v>12.294020561976353</v>
      </c>
      <c r="G21" s="319"/>
      <c r="H21" s="387"/>
    </row>
    <row r="22" spans="1:17" s="51" customFormat="1" ht="32.25" customHeight="1">
      <c r="A22" s="159"/>
      <c r="B22" s="96" t="s">
        <v>201</v>
      </c>
      <c r="C22" s="98">
        <v>12.368019008865446</v>
      </c>
      <c r="D22" s="98">
        <v>9.7742577421715566</v>
      </c>
      <c r="E22" s="98">
        <v>9.0299994196318778</v>
      </c>
      <c r="F22" s="98">
        <v>-13.199152850259892</v>
      </c>
      <c r="G22" s="319"/>
      <c r="H22" s="387"/>
    </row>
    <row r="23" spans="1:17" s="51" customFormat="1" ht="32.25" customHeight="1">
      <c r="A23" s="160"/>
      <c r="B23" s="161" t="s">
        <v>123</v>
      </c>
      <c r="C23" s="117">
        <v>5.0432834562459448</v>
      </c>
      <c r="D23" s="117">
        <v>3.3517222237109365</v>
      </c>
      <c r="E23" s="117">
        <v>-6.9961229841152317</v>
      </c>
      <c r="F23" s="117">
        <v>1.7580838349708188</v>
      </c>
      <c r="G23" s="319"/>
      <c r="H23" s="387"/>
    </row>
    <row r="24" spans="1:17" s="164" customFormat="1" ht="32.25" customHeight="1">
      <c r="A24" s="163" t="s">
        <v>63</v>
      </c>
      <c r="B24" s="142" t="s">
        <v>124</v>
      </c>
      <c r="C24" s="98">
        <v>0.78897132751161791</v>
      </c>
      <c r="D24" s="98">
        <v>0.17919454218808539</v>
      </c>
      <c r="E24" s="120">
        <v>-27.237131286896371</v>
      </c>
      <c r="F24" s="120">
        <v>30.064914725598186</v>
      </c>
      <c r="G24" s="319"/>
      <c r="H24" s="387"/>
    </row>
    <row r="25" spans="1:17" ht="50.25" customHeight="1">
      <c r="A25" s="165"/>
      <c r="B25" s="143" t="s">
        <v>125</v>
      </c>
      <c r="C25" s="113">
        <v>4.7439234154969938</v>
      </c>
      <c r="D25" s="113">
        <v>3.1455249646496668</v>
      </c>
      <c r="E25" s="117">
        <v>-8.226344300825744</v>
      </c>
      <c r="F25" s="117">
        <v>3.1221459171411539</v>
      </c>
      <c r="G25" s="319"/>
      <c r="H25" s="387"/>
    </row>
    <row r="26" spans="1:17">
      <c r="A26" s="166"/>
      <c r="B26" s="167"/>
      <c r="C26" s="168"/>
      <c r="D26" s="169"/>
      <c r="E26" s="168"/>
    </row>
    <row r="27" spans="1:17" s="2" customFormat="1" ht="12.75" customHeight="1">
      <c r="A27" s="574" t="s">
        <v>53</v>
      </c>
      <c r="B27" s="574"/>
      <c r="C27" s="574"/>
      <c r="D27" s="574"/>
      <c r="E27" s="574"/>
      <c r="F27" s="11"/>
      <c r="G27" s="396"/>
      <c r="H27" s="389"/>
      <c r="I27" s="5"/>
      <c r="J27" s="5"/>
      <c r="K27" s="5"/>
      <c r="L27" s="5"/>
      <c r="M27" s="5"/>
      <c r="N27" s="5"/>
      <c r="O27" s="5"/>
      <c r="P27" s="5"/>
    </row>
    <row r="28" spans="1:17" ht="19.5" customHeight="1">
      <c r="A28" s="29" t="s">
        <v>166</v>
      </c>
      <c r="B28" s="30"/>
      <c r="C28" s="30"/>
      <c r="D28" s="30"/>
      <c r="E28" s="30"/>
      <c r="F28" s="215"/>
      <c r="G28" s="374"/>
      <c r="H28" s="390"/>
      <c r="I28" s="23"/>
      <c r="J28" s="23"/>
      <c r="K28" s="23"/>
      <c r="L28" s="23"/>
      <c r="M28" s="23"/>
      <c r="N28" s="23"/>
      <c r="O28" s="23"/>
      <c r="P28" s="23"/>
      <c r="Q28" s="23"/>
    </row>
    <row r="29" spans="1:17" ht="14.25" customHeight="1">
      <c r="A29" s="29" t="s">
        <v>167</v>
      </c>
      <c r="B29" s="30"/>
      <c r="C29" s="26"/>
      <c r="D29" s="26"/>
      <c r="E29" s="26"/>
      <c r="F29" s="215"/>
      <c r="G29" s="374"/>
      <c r="H29" s="390"/>
      <c r="I29" s="23"/>
      <c r="J29" s="23"/>
      <c r="K29" s="23"/>
      <c r="L29" s="23"/>
      <c r="M29" s="23"/>
      <c r="N29" s="23"/>
      <c r="O29" s="23"/>
      <c r="P29" s="23"/>
      <c r="Q29" s="23"/>
    </row>
    <row r="30" spans="1:17" ht="21" customHeight="1">
      <c r="A30" s="29" t="s">
        <v>168</v>
      </c>
      <c r="B30" s="30"/>
      <c r="C30" s="26"/>
      <c r="D30" s="26"/>
      <c r="E30" s="26"/>
      <c r="F30" s="215"/>
      <c r="G30" s="374"/>
      <c r="H30" s="390"/>
      <c r="I30" s="23"/>
      <c r="J30" s="23"/>
      <c r="K30" s="23"/>
      <c r="L30" s="23"/>
      <c r="M30" s="23"/>
      <c r="N30" s="23"/>
      <c r="O30" s="23"/>
      <c r="P30" s="23"/>
    </row>
    <row r="31" spans="1:17" ht="15.75" customHeight="1">
      <c r="A31" s="29" t="s">
        <v>169</v>
      </c>
      <c r="B31" s="29"/>
      <c r="C31" s="26"/>
      <c r="D31" s="26"/>
      <c r="E31" s="26"/>
      <c r="F31" s="215"/>
      <c r="G31" s="374"/>
      <c r="H31" s="390"/>
      <c r="I31" s="23"/>
      <c r="J31" s="23"/>
      <c r="K31" s="23"/>
      <c r="L31" s="23"/>
      <c r="M31" s="23"/>
      <c r="N31" s="23"/>
      <c r="O31" s="23"/>
      <c r="P31" s="23"/>
    </row>
    <row r="32" spans="1:17" ht="12.75" customHeight="1">
      <c r="A32" s="29" t="s">
        <v>170</v>
      </c>
      <c r="B32" s="29"/>
      <c r="C32" s="26"/>
      <c r="D32" s="26"/>
      <c r="E32" s="26"/>
      <c r="F32" s="215"/>
      <c r="G32" s="374"/>
      <c r="H32" s="390"/>
      <c r="I32" s="23"/>
      <c r="J32" s="23"/>
      <c r="K32" s="23"/>
      <c r="L32" s="23"/>
      <c r="M32" s="23"/>
      <c r="N32" s="23"/>
      <c r="O32" s="23"/>
      <c r="P32" s="23"/>
    </row>
    <row r="33" spans="1:17" ht="13.5" customHeight="1">
      <c r="A33" s="116" t="s">
        <v>306</v>
      </c>
      <c r="B33" s="20"/>
      <c r="C33" s="26"/>
      <c r="D33" s="26"/>
      <c r="E33" s="26"/>
      <c r="F33" s="215"/>
      <c r="G33" s="374"/>
      <c r="H33" s="390"/>
      <c r="I33" s="23"/>
      <c r="J33" s="23"/>
      <c r="K33" s="23"/>
      <c r="L33" s="23"/>
      <c r="M33" s="23"/>
      <c r="N33" s="23"/>
      <c r="O33" s="23"/>
      <c r="P33" s="23"/>
      <c r="Q33" s="23"/>
    </row>
    <row r="34" spans="1:17" ht="13.5" customHeight="1">
      <c r="A34" s="116" t="s">
        <v>131</v>
      </c>
      <c r="B34" s="20"/>
      <c r="C34" s="26"/>
      <c r="D34" s="26"/>
      <c r="E34" s="26"/>
      <c r="F34" s="215"/>
      <c r="G34" s="374"/>
      <c r="H34" s="390"/>
      <c r="I34" s="23"/>
      <c r="J34" s="23"/>
      <c r="K34" s="23"/>
      <c r="L34" s="23"/>
      <c r="M34" s="23"/>
      <c r="N34" s="23"/>
      <c r="O34" s="23"/>
      <c r="P34" s="23"/>
      <c r="Q34" s="23"/>
    </row>
    <row r="35" spans="1:17" ht="13.5" customHeight="1">
      <c r="A35" s="581" t="s">
        <v>132</v>
      </c>
      <c r="B35" s="581"/>
      <c r="C35" s="456"/>
      <c r="D35" s="456"/>
      <c r="E35" s="26"/>
      <c r="F35" s="215"/>
      <c r="G35" s="374"/>
      <c r="H35" s="390"/>
      <c r="I35" s="23"/>
      <c r="J35" s="23"/>
      <c r="K35" s="23"/>
      <c r="L35" s="23"/>
      <c r="M35" s="23"/>
      <c r="N35" s="23"/>
      <c r="O35" s="23"/>
      <c r="P35" s="23"/>
      <c r="Q35" s="23"/>
    </row>
    <row r="36" spans="1:17" ht="13.5" customHeight="1">
      <c r="A36" s="540" t="s">
        <v>134</v>
      </c>
      <c r="B36" s="540"/>
      <c r="D36" s="144"/>
    </row>
    <row r="37" spans="1:17">
      <c r="A37" s="23" t="s">
        <v>52</v>
      </c>
      <c r="B37" s="23"/>
      <c r="D37" s="144"/>
    </row>
    <row r="38" spans="1:17">
      <c r="D38" s="144"/>
    </row>
    <row r="39" spans="1:17">
      <c r="D39" s="144"/>
    </row>
    <row r="40" spans="1:17">
      <c r="D40" s="144"/>
    </row>
    <row r="41" spans="1:17">
      <c r="D41" s="144"/>
    </row>
    <row r="42" spans="1:17">
      <c r="D42" s="144"/>
    </row>
    <row r="43" spans="1:17">
      <c r="D43" s="144"/>
    </row>
    <row r="44" spans="1:17">
      <c r="D44" s="144"/>
    </row>
    <row r="45" spans="1:17">
      <c r="D45" s="144"/>
    </row>
    <row r="46" spans="1:17">
      <c r="D46" s="144"/>
    </row>
    <row r="47" spans="1:17">
      <c r="D47" s="144"/>
    </row>
    <row r="48" spans="1:17">
      <c r="D48" s="144"/>
    </row>
    <row r="49" spans="4:4">
      <c r="D49" s="144"/>
    </row>
    <row r="50" spans="4:4">
      <c r="D50" s="144"/>
    </row>
    <row r="51" spans="4:4">
      <c r="D51" s="144"/>
    </row>
    <row r="52" spans="4:4">
      <c r="D52" s="144"/>
    </row>
    <row r="53" spans="4:4">
      <c r="D53" s="144"/>
    </row>
    <row r="54" spans="4:4">
      <c r="D54" s="144"/>
    </row>
    <row r="55" spans="4:4">
      <c r="D55" s="144"/>
    </row>
    <row r="56" spans="4:4">
      <c r="D56" s="144"/>
    </row>
    <row r="57" spans="4:4">
      <c r="D57" s="144"/>
    </row>
  </sheetData>
  <mergeCells count="6">
    <mergeCell ref="A35:B35"/>
    <mergeCell ref="A5:A6"/>
    <mergeCell ref="A27:E27"/>
    <mergeCell ref="A1:F1"/>
    <mergeCell ref="A2:F2"/>
    <mergeCell ref="A3:F3"/>
  </mergeCells>
  <conditionalFormatting sqref="C25">
    <cfRule type="cellIs" dxfId="1" priority="2" operator="equal">
      <formula>4.7</formula>
    </cfRule>
  </conditionalFormatting>
  <conditionalFormatting sqref="D25">
    <cfRule type="cellIs" dxfId="0" priority="1" operator="equal">
      <formula>4.7</formula>
    </cfRule>
  </conditionalFormatting>
  <printOptions horizontalCentered="1"/>
  <pageMargins left="0.19685039370078741" right="0.19685039370078741" top="0.59055118110236227" bottom="0.59055118110236227" header="0.31496062992125984" footer="0.31496062992125984"/>
  <pageSetup scale="65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6" tint="0.79998168889431442"/>
  </sheetPr>
  <dimension ref="A1:R58"/>
  <sheetViews>
    <sheetView zoomScale="80" zoomScaleNormal="80" zoomScaleSheetLayoutView="80" workbookViewId="0">
      <selection sqref="A1:F1"/>
    </sheetView>
  </sheetViews>
  <sheetFormatPr baseColWidth="10" defaultColWidth="10.7109375" defaultRowHeight="12.75"/>
  <cols>
    <col min="1" max="1" width="17.42578125" style="24" customWidth="1"/>
    <col min="2" max="2" width="57.140625" style="24" customWidth="1"/>
    <col min="3" max="5" width="14.5703125" style="24" customWidth="1"/>
    <col min="6" max="6" width="14.7109375" style="223" customWidth="1"/>
    <col min="7" max="7" width="11.42578125" style="223" customWidth="1"/>
    <col min="8" max="8" width="11.42578125" style="443" customWidth="1"/>
    <col min="9" max="232" width="11.42578125" style="24" customWidth="1"/>
    <col min="233" max="233" width="12.28515625" style="24" customWidth="1"/>
    <col min="234" max="234" width="56.28515625" style="24" customWidth="1"/>
    <col min="235" max="250" width="10.7109375" style="24"/>
    <col min="251" max="251" width="17.42578125" style="24" customWidth="1"/>
    <col min="252" max="252" width="57.140625" style="24" customWidth="1"/>
    <col min="253" max="256" width="14.5703125" style="24" customWidth="1"/>
    <col min="257" max="488" width="11.42578125" style="24" customWidth="1"/>
    <col min="489" max="489" width="12.28515625" style="24" customWidth="1"/>
    <col min="490" max="490" width="56.28515625" style="24" customWidth="1"/>
    <col min="491" max="506" width="10.7109375" style="24"/>
    <col min="507" max="507" width="17.42578125" style="24" customWidth="1"/>
    <col min="508" max="508" width="57.140625" style="24" customWidth="1"/>
    <col min="509" max="512" width="14.5703125" style="24" customWidth="1"/>
    <col min="513" max="744" width="11.42578125" style="24" customWidth="1"/>
    <col min="745" max="745" width="12.28515625" style="24" customWidth="1"/>
    <col min="746" max="746" width="56.28515625" style="24" customWidth="1"/>
    <col min="747" max="762" width="10.7109375" style="24"/>
    <col min="763" max="763" width="17.42578125" style="24" customWidth="1"/>
    <col min="764" max="764" width="57.140625" style="24" customWidth="1"/>
    <col min="765" max="768" width="14.5703125" style="24" customWidth="1"/>
    <col min="769" max="1000" width="11.42578125" style="24" customWidth="1"/>
    <col min="1001" max="1001" width="12.28515625" style="24" customWidth="1"/>
    <col min="1002" max="1002" width="56.28515625" style="24" customWidth="1"/>
    <col min="1003" max="1018" width="10.7109375" style="24"/>
    <col min="1019" max="1019" width="17.42578125" style="24" customWidth="1"/>
    <col min="1020" max="1020" width="57.140625" style="24" customWidth="1"/>
    <col min="1021" max="1024" width="14.5703125" style="24" customWidth="1"/>
    <col min="1025" max="1256" width="11.42578125" style="24" customWidth="1"/>
    <col min="1257" max="1257" width="12.28515625" style="24" customWidth="1"/>
    <col min="1258" max="1258" width="56.28515625" style="24" customWidth="1"/>
    <col min="1259" max="1274" width="10.7109375" style="24"/>
    <col min="1275" max="1275" width="17.42578125" style="24" customWidth="1"/>
    <col min="1276" max="1276" width="57.140625" style="24" customWidth="1"/>
    <col min="1277" max="1280" width="14.5703125" style="24" customWidth="1"/>
    <col min="1281" max="1512" width="11.42578125" style="24" customWidth="1"/>
    <col min="1513" max="1513" width="12.28515625" style="24" customWidth="1"/>
    <col min="1514" max="1514" width="56.28515625" style="24" customWidth="1"/>
    <col min="1515" max="1530" width="10.7109375" style="24"/>
    <col min="1531" max="1531" width="17.42578125" style="24" customWidth="1"/>
    <col min="1532" max="1532" width="57.140625" style="24" customWidth="1"/>
    <col min="1533" max="1536" width="14.5703125" style="24" customWidth="1"/>
    <col min="1537" max="1768" width="11.42578125" style="24" customWidth="1"/>
    <col min="1769" max="1769" width="12.28515625" style="24" customWidth="1"/>
    <col min="1770" max="1770" width="56.28515625" style="24" customWidth="1"/>
    <col min="1771" max="1786" width="10.7109375" style="24"/>
    <col min="1787" max="1787" width="17.42578125" style="24" customWidth="1"/>
    <col min="1788" max="1788" width="57.140625" style="24" customWidth="1"/>
    <col min="1789" max="1792" width="14.5703125" style="24" customWidth="1"/>
    <col min="1793" max="2024" width="11.42578125" style="24" customWidth="1"/>
    <col min="2025" max="2025" width="12.28515625" style="24" customWidth="1"/>
    <col min="2026" max="2026" width="56.28515625" style="24" customWidth="1"/>
    <col min="2027" max="2042" width="10.7109375" style="24"/>
    <col min="2043" max="2043" width="17.42578125" style="24" customWidth="1"/>
    <col min="2044" max="2044" width="57.140625" style="24" customWidth="1"/>
    <col min="2045" max="2048" width="14.5703125" style="24" customWidth="1"/>
    <col min="2049" max="2280" width="11.42578125" style="24" customWidth="1"/>
    <col min="2281" max="2281" width="12.28515625" style="24" customWidth="1"/>
    <col min="2282" max="2282" width="56.28515625" style="24" customWidth="1"/>
    <col min="2283" max="2298" width="10.7109375" style="24"/>
    <col min="2299" max="2299" width="17.42578125" style="24" customWidth="1"/>
    <col min="2300" max="2300" width="57.140625" style="24" customWidth="1"/>
    <col min="2301" max="2304" width="14.5703125" style="24" customWidth="1"/>
    <col min="2305" max="2536" width="11.42578125" style="24" customWidth="1"/>
    <col min="2537" max="2537" width="12.28515625" style="24" customWidth="1"/>
    <col min="2538" max="2538" width="56.28515625" style="24" customWidth="1"/>
    <col min="2539" max="2554" width="10.7109375" style="24"/>
    <col min="2555" max="2555" width="17.42578125" style="24" customWidth="1"/>
    <col min="2556" max="2556" width="57.140625" style="24" customWidth="1"/>
    <col min="2557" max="2560" width="14.5703125" style="24" customWidth="1"/>
    <col min="2561" max="2792" width="11.42578125" style="24" customWidth="1"/>
    <col min="2793" max="2793" width="12.28515625" style="24" customWidth="1"/>
    <col min="2794" max="2794" width="56.28515625" style="24" customWidth="1"/>
    <col min="2795" max="2810" width="10.7109375" style="24"/>
    <col min="2811" max="2811" width="17.42578125" style="24" customWidth="1"/>
    <col min="2812" max="2812" width="57.140625" style="24" customWidth="1"/>
    <col min="2813" max="2816" width="14.5703125" style="24" customWidth="1"/>
    <col min="2817" max="3048" width="11.42578125" style="24" customWidth="1"/>
    <col min="3049" max="3049" width="12.28515625" style="24" customWidth="1"/>
    <col min="3050" max="3050" width="56.28515625" style="24" customWidth="1"/>
    <col min="3051" max="3066" width="10.7109375" style="24"/>
    <col min="3067" max="3067" width="17.42578125" style="24" customWidth="1"/>
    <col min="3068" max="3068" width="57.140625" style="24" customWidth="1"/>
    <col min="3069" max="3072" width="14.5703125" style="24" customWidth="1"/>
    <col min="3073" max="3304" width="11.42578125" style="24" customWidth="1"/>
    <col min="3305" max="3305" width="12.28515625" style="24" customWidth="1"/>
    <col min="3306" max="3306" width="56.28515625" style="24" customWidth="1"/>
    <col min="3307" max="3322" width="10.7109375" style="24"/>
    <col min="3323" max="3323" width="17.42578125" style="24" customWidth="1"/>
    <col min="3324" max="3324" width="57.140625" style="24" customWidth="1"/>
    <col min="3325" max="3328" width="14.5703125" style="24" customWidth="1"/>
    <col min="3329" max="3560" width="11.42578125" style="24" customWidth="1"/>
    <col min="3561" max="3561" width="12.28515625" style="24" customWidth="1"/>
    <col min="3562" max="3562" width="56.28515625" style="24" customWidth="1"/>
    <col min="3563" max="3578" width="10.7109375" style="24"/>
    <col min="3579" max="3579" width="17.42578125" style="24" customWidth="1"/>
    <col min="3580" max="3580" width="57.140625" style="24" customWidth="1"/>
    <col min="3581" max="3584" width="14.5703125" style="24" customWidth="1"/>
    <col min="3585" max="3816" width="11.42578125" style="24" customWidth="1"/>
    <col min="3817" max="3817" width="12.28515625" style="24" customWidth="1"/>
    <col min="3818" max="3818" width="56.28515625" style="24" customWidth="1"/>
    <col min="3819" max="3834" width="10.7109375" style="24"/>
    <col min="3835" max="3835" width="17.42578125" style="24" customWidth="1"/>
    <col min="3836" max="3836" width="57.140625" style="24" customWidth="1"/>
    <col min="3837" max="3840" width="14.5703125" style="24" customWidth="1"/>
    <col min="3841" max="4072" width="11.42578125" style="24" customWidth="1"/>
    <col min="4073" max="4073" width="12.28515625" style="24" customWidth="1"/>
    <col min="4074" max="4074" width="56.28515625" style="24" customWidth="1"/>
    <col min="4075" max="4090" width="10.7109375" style="24"/>
    <col min="4091" max="4091" width="17.42578125" style="24" customWidth="1"/>
    <col min="4092" max="4092" width="57.140625" style="24" customWidth="1"/>
    <col min="4093" max="4096" width="14.5703125" style="24" customWidth="1"/>
    <col min="4097" max="4328" width="11.42578125" style="24" customWidth="1"/>
    <col min="4329" max="4329" width="12.28515625" style="24" customWidth="1"/>
    <col min="4330" max="4330" width="56.28515625" style="24" customWidth="1"/>
    <col min="4331" max="4346" width="10.7109375" style="24"/>
    <col min="4347" max="4347" width="17.42578125" style="24" customWidth="1"/>
    <col min="4348" max="4348" width="57.140625" style="24" customWidth="1"/>
    <col min="4349" max="4352" width="14.5703125" style="24" customWidth="1"/>
    <col min="4353" max="4584" width="11.42578125" style="24" customWidth="1"/>
    <col min="4585" max="4585" width="12.28515625" style="24" customWidth="1"/>
    <col min="4586" max="4586" width="56.28515625" style="24" customWidth="1"/>
    <col min="4587" max="4602" width="10.7109375" style="24"/>
    <col min="4603" max="4603" width="17.42578125" style="24" customWidth="1"/>
    <col min="4604" max="4604" width="57.140625" style="24" customWidth="1"/>
    <col min="4605" max="4608" width="14.5703125" style="24" customWidth="1"/>
    <col min="4609" max="4840" width="11.42578125" style="24" customWidth="1"/>
    <col min="4841" max="4841" width="12.28515625" style="24" customWidth="1"/>
    <col min="4842" max="4842" width="56.28515625" style="24" customWidth="1"/>
    <col min="4843" max="4858" width="10.7109375" style="24"/>
    <col min="4859" max="4859" width="17.42578125" style="24" customWidth="1"/>
    <col min="4860" max="4860" width="57.140625" style="24" customWidth="1"/>
    <col min="4861" max="4864" width="14.5703125" style="24" customWidth="1"/>
    <col min="4865" max="5096" width="11.42578125" style="24" customWidth="1"/>
    <col min="5097" max="5097" width="12.28515625" style="24" customWidth="1"/>
    <col min="5098" max="5098" width="56.28515625" style="24" customWidth="1"/>
    <col min="5099" max="5114" width="10.7109375" style="24"/>
    <col min="5115" max="5115" width="17.42578125" style="24" customWidth="1"/>
    <col min="5116" max="5116" width="57.140625" style="24" customWidth="1"/>
    <col min="5117" max="5120" width="14.5703125" style="24" customWidth="1"/>
    <col min="5121" max="5352" width="11.42578125" style="24" customWidth="1"/>
    <col min="5353" max="5353" width="12.28515625" style="24" customWidth="1"/>
    <col min="5354" max="5354" width="56.28515625" style="24" customWidth="1"/>
    <col min="5355" max="5370" width="10.7109375" style="24"/>
    <col min="5371" max="5371" width="17.42578125" style="24" customWidth="1"/>
    <col min="5372" max="5372" width="57.140625" style="24" customWidth="1"/>
    <col min="5373" max="5376" width="14.5703125" style="24" customWidth="1"/>
    <col min="5377" max="5608" width="11.42578125" style="24" customWidth="1"/>
    <col min="5609" max="5609" width="12.28515625" style="24" customWidth="1"/>
    <col min="5610" max="5610" width="56.28515625" style="24" customWidth="1"/>
    <col min="5611" max="5626" width="10.7109375" style="24"/>
    <col min="5627" max="5627" width="17.42578125" style="24" customWidth="1"/>
    <col min="5628" max="5628" width="57.140625" style="24" customWidth="1"/>
    <col min="5629" max="5632" width="14.5703125" style="24" customWidth="1"/>
    <col min="5633" max="5864" width="11.42578125" style="24" customWidth="1"/>
    <col min="5865" max="5865" width="12.28515625" style="24" customWidth="1"/>
    <col min="5866" max="5866" width="56.28515625" style="24" customWidth="1"/>
    <col min="5867" max="5882" width="10.7109375" style="24"/>
    <col min="5883" max="5883" width="17.42578125" style="24" customWidth="1"/>
    <col min="5884" max="5884" width="57.140625" style="24" customWidth="1"/>
    <col min="5885" max="5888" width="14.5703125" style="24" customWidth="1"/>
    <col min="5889" max="6120" width="11.42578125" style="24" customWidth="1"/>
    <col min="6121" max="6121" width="12.28515625" style="24" customWidth="1"/>
    <col min="6122" max="6122" width="56.28515625" style="24" customWidth="1"/>
    <col min="6123" max="6138" width="10.7109375" style="24"/>
    <col min="6139" max="6139" width="17.42578125" style="24" customWidth="1"/>
    <col min="6140" max="6140" width="57.140625" style="24" customWidth="1"/>
    <col min="6141" max="6144" width="14.5703125" style="24" customWidth="1"/>
    <col min="6145" max="6376" width="11.42578125" style="24" customWidth="1"/>
    <col min="6377" max="6377" width="12.28515625" style="24" customWidth="1"/>
    <col min="6378" max="6378" width="56.28515625" style="24" customWidth="1"/>
    <col min="6379" max="6394" width="10.7109375" style="24"/>
    <col min="6395" max="6395" width="17.42578125" style="24" customWidth="1"/>
    <col min="6396" max="6396" width="57.140625" style="24" customWidth="1"/>
    <col min="6397" max="6400" width="14.5703125" style="24" customWidth="1"/>
    <col min="6401" max="6632" width="11.42578125" style="24" customWidth="1"/>
    <col min="6633" max="6633" width="12.28515625" style="24" customWidth="1"/>
    <col min="6634" max="6634" width="56.28515625" style="24" customWidth="1"/>
    <col min="6635" max="6650" width="10.7109375" style="24"/>
    <col min="6651" max="6651" width="17.42578125" style="24" customWidth="1"/>
    <col min="6652" max="6652" width="57.140625" style="24" customWidth="1"/>
    <col min="6653" max="6656" width="14.5703125" style="24" customWidth="1"/>
    <col min="6657" max="6888" width="11.42578125" style="24" customWidth="1"/>
    <col min="6889" max="6889" width="12.28515625" style="24" customWidth="1"/>
    <col min="6890" max="6890" width="56.28515625" style="24" customWidth="1"/>
    <col min="6891" max="6906" width="10.7109375" style="24"/>
    <col min="6907" max="6907" width="17.42578125" style="24" customWidth="1"/>
    <col min="6908" max="6908" width="57.140625" style="24" customWidth="1"/>
    <col min="6909" max="6912" width="14.5703125" style="24" customWidth="1"/>
    <col min="6913" max="7144" width="11.42578125" style="24" customWidth="1"/>
    <col min="7145" max="7145" width="12.28515625" style="24" customWidth="1"/>
    <col min="7146" max="7146" width="56.28515625" style="24" customWidth="1"/>
    <col min="7147" max="7162" width="10.7109375" style="24"/>
    <col min="7163" max="7163" width="17.42578125" style="24" customWidth="1"/>
    <col min="7164" max="7164" width="57.140625" style="24" customWidth="1"/>
    <col min="7165" max="7168" width="14.5703125" style="24" customWidth="1"/>
    <col min="7169" max="7400" width="11.42578125" style="24" customWidth="1"/>
    <col min="7401" max="7401" width="12.28515625" style="24" customWidth="1"/>
    <col min="7402" max="7402" width="56.28515625" style="24" customWidth="1"/>
    <col min="7403" max="7418" width="10.7109375" style="24"/>
    <col min="7419" max="7419" width="17.42578125" style="24" customWidth="1"/>
    <col min="7420" max="7420" width="57.140625" style="24" customWidth="1"/>
    <col min="7421" max="7424" width="14.5703125" style="24" customWidth="1"/>
    <col min="7425" max="7656" width="11.42578125" style="24" customWidth="1"/>
    <col min="7657" max="7657" width="12.28515625" style="24" customWidth="1"/>
    <col min="7658" max="7658" width="56.28515625" style="24" customWidth="1"/>
    <col min="7659" max="7674" width="10.7109375" style="24"/>
    <col min="7675" max="7675" width="17.42578125" style="24" customWidth="1"/>
    <col min="7676" max="7676" width="57.140625" style="24" customWidth="1"/>
    <col min="7677" max="7680" width="14.5703125" style="24" customWidth="1"/>
    <col min="7681" max="7912" width="11.42578125" style="24" customWidth="1"/>
    <col min="7913" max="7913" width="12.28515625" style="24" customWidth="1"/>
    <col min="7914" max="7914" width="56.28515625" style="24" customWidth="1"/>
    <col min="7915" max="7930" width="10.7109375" style="24"/>
    <col min="7931" max="7931" width="17.42578125" style="24" customWidth="1"/>
    <col min="7932" max="7932" width="57.140625" style="24" customWidth="1"/>
    <col min="7933" max="7936" width="14.5703125" style="24" customWidth="1"/>
    <col min="7937" max="8168" width="11.42578125" style="24" customWidth="1"/>
    <col min="8169" max="8169" width="12.28515625" style="24" customWidth="1"/>
    <col min="8170" max="8170" width="56.28515625" style="24" customWidth="1"/>
    <col min="8171" max="8186" width="10.7109375" style="24"/>
    <col min="8187" max="8187" width="17.42578125" style="24" customWidth="1"/>
    <col min="8188" max="8188" width="57.140625" style="24" customWidth="1"/>
    <col min="8189" max="8192" width="14.5703125" style="24" customWidth="1"/>
    <col min="8193" max="8424" width="11.42578125" style="24" customWidth="1"/>
    <col min="8425" max="8425" width="12.28515625" style="24" customWidth="1"/>
    <col min="8426" max="8426" width="56.28515625" style="24" customWidth="1"/>
    <col min="8427" max="8442" width="10.7109375" style="24"/>
    <col min="8443" max="8443" width="17.42578125" style="24" customWidth="1"/>
    <col min="8444" max="8444" width="57.140625" style="24" customWidth="1"/>
    <col min="8445" max="8448" width="14.5703125" style="24" customWidth="1"/>
    <col min="8449" max="8680" width="11.42578125" style="24" customWidth="1"/>
    <col min="8681" max="8681" width="12.28515625" style="24" customWidth="1"/>
    <col min="8682" max="8682" width="56.28515625" style="24" customWidth="1"/>
    <col min="8683" max="8698" width="10.7109375" style="24"/>
    <col min="8699" max="8699" width="17.42578125" style="24" customWidth="1"/>
    <col min="8700" max="8700" width="57.140625" style="24" customWidth="1"/>
    <col min="8701" max="8704" width="14.5703125" style="24" customWidth="1"/>
    <col min="8705" max="8936" width="11.42578125" style="24" customWidth="1"/>
    <col min="8937" max="8937" width="12.28515625" style="24" customWidth="1"/>
    <col min="8938" max="8938" width="56.28515625" style="24" customWidth="1"/>
    <col min="8939" max="8954" width="10.7109375" style="24"/>
    <col min="8955" max="8955" width="17.42578125" style="24" customWidth="1"/>
    <col min="8956" max="8956" width="57.140625" style="24" customWidth="1"/>
    <col min="8957" max="8960" width="14.5703125" style="24" customWidth="1"/>
    <col min="8961" max="9192" width="11.42578125" style="24" customWidth="1"/>
    <col min="9193" max="9193" width="12.28515625" style="24" customWidth="1"/>
    <col min="9194" max="9194" width="56.28515625" style="24" customWidth="1"/>
    <col min="9195" max="9210" width="10.7109375" style="24"/>
    <col min="9211" max="9211" width="17.42578125" style="24" customWidth="1"/>
    <col min="9212" max="9212" width="57.140625" style="24" customWidth="1"/>
    <col min="9213" max="9216" width="14.5703125" style="24" customWidth="1"/>
    <col min="9217" max="9448" width="11.42578125" style="24" customWidth="1"/>
    <col min="9449" max="9449" width="12.28515625" style="24" customWidth="1"/>
    <col min="9450" max="9450" width="56.28515625" style="24" customWidth="1"/>
    <col min="9451" max="9466" width="10.7109375" style="24"/>
    <col min="9467" max="9467" width="17.42578125" style="24" customWidth="1"/>
    <col min="9468" max="9468" width="57.140625" style="24" customWidth="1"/>
    <col min="9469" max="9472" width="14.5703125" style="24" customWidth="1"/>
    <col min="9473" max="9704" width="11.42578125" style="24" customWidth="1"/>
    <col min="9705" max="9705" width="12.28515625" style="24" customWidth="1"/>
    <col min="9706" max="9706" width="56.28515625" style="24" customWidth="1"/>
    <col min="9707" max="9722" width="10.7109375" style="24"/>
    <col min="9723" max="9723" width="17.42578125" style="24" customWidth="1"/>
    <col min="9724" max="9724" width="57.140625" style="24" customWidth="1"/>
    <col min="9725" max="9728" width="14.5703125" style="24" customWidth="1"/>
    <col min="9729" max="9960" width="11.42578125" style="24" customWidth="1"/>
    <col min="9961" max="9961" width="12.28515625" style="24" customWidth="1"/>
    <col min="9962" max="9962" width="56.28515625" style="24" customWidth="1"/>
    <col min="9963" max="9978" width="10.7109375" style="24"/>
    <col min="9979" max="9979" width="17.42578125" style="24" customWidth="1"/>
    <col min="9980" max="9980" width="57.140625" style="24" customWidth="1"/>
    <col min="9981" max="9984" width="14.5703125" style="24" customWidth="1"/>
    <col min="9985" max="10216" width="11.42578125" style="24" customWidth="1"/>
    <col min="10217" max="10217" width="12.28515625" style="24" customWidth="1"/>
    <col min="10218" max="10218" width="56.28515625" style="24" customWidth="1"/>
    <col min="10219" max="10234" width="10.7109375" style="24"/>
    <col min="10235" max="10235" width="17.42578125" style="24" customWidth="1"/>
    <col min="10236" max="10236" width="57.140625" style="24" customWidth="1"/>
    <col min="10237" max="10240" width="14.5703125" style="24" customWidth="1"/>
    <col min="10241" max="10472" width="11.42578125" style="24" customWidth="1"/>
    <col min="10473" max="10473" width="12.28515625" style="24" customWidth="1"/>
    <col min="10474" max="10474" width="56.28515625" style="24" customWidth="1"/>
    <col min="10475" max="10490" width="10.7109375" style="24"/>
    <col min="10491" max="10491" width="17.42578125" style="24" customWidth="1"/>
    <col min="10492" max="10492" width="57.140625" style="24" customWidth="1"/>
    <col min="10493" max="10496" width="14.5703125" style="24" customWidth="1"/>
    <col min="10497" max="10728" width="11.42578125" style="24" customWidth="1"/>
    <col min="10729" max="10729" width="12.28515625" style="24" customWidth="1"/>
    <col min="10730" max="10730" width="56.28515625" style="24" customWidth="1"/>
    <col min="10731" max="10746" width="10.7109375" style="24"/>
    <col min="10747" max="10747" width="17.42578125" style="24" customWidth="1"/>
    <col min="10748" max="10748" width="57.140625" style="24" customWidth="1"/>
    <col min="10749" max="10752" width="14.5703125" style="24" customWidth="1"/>
    <col min="10753" max="10984" width="11.42578125" style="24" customWidth="1"/>
    <col min="10985" max="10985" width="12.28515625" style="24" customWidth="1"/>
    <col min="10986" max="10986" width="56.28515625" style="24" customWidth="1"/>
    <col min="10987" max="11002" width="10.7109375" style="24"/>
    <col min="11003" max="11003" width="17.42578125" style="24" customWidth="1"/>
    <col min="11004" max="11004" width="57.140625" style="24" customWidth="1"/>
    <col min="11005" max="11008" width="14.5703125" style="24" customWidth="1"/>
    <col min="11009" max="11240" width="11.42578125" style="24" customWidth="1"/>
    <col min="11241" max="11241" width="12.28515625" style="24" customWidth="1"/>
    <col min="11242" max="11242" width="56.28515625" style="24" customWidth="1"/>
    <col min="11243" max="11258" width="10.7109375" style="24"/>
    <col min="11259" max="11259" width="17.42578125" style="24" customWidth="1"/>
    <col min="11260" max="11260" width="57.140625" style="24" customWidth="1"/>
    <col min="11261" max="11264" width="14.5703125" style="24" customWidth="1"/>
    <col min="11265" max="11496" width="11.42578125" style="24" customWidth="1"/>
    <col min="11497" max="11497" width="12.28515625" style="24" customWidth="1"/>
    <col min="11498" max="11498" width="56.28515625" style="24" customWidth="1"/>
    <col min="11499" max="11514" width="10.7109375" style="24"/>
    <col min="11515" max="11515" width="17.42578125" style="24" customWidth="1"/>
    <col min="11516" max="11516" width="57.140625" style="24" customWidth="1"/>
    <col min="11517" max="11520" width="14.5703125" style="24" customWidth="1"/>
    <col min="11521" max="11752" width="11.42578125" style="24" customWidth="1"/>
    <col min="11753" max="11753" width="12.28515625" style="24" customWidth="1"/>
    <col min="11754" max="11754" width="56.28515625" style="24" customWidth="1"/>
    <col min="11755" max="11770" width="10.7109375" style="24"/>
    <col min="11771" max="11771" width="17.42578125" style="24" customWidth="1"/>
    <col min="11772" max="11772" width="57.140625" style="24" customWidth="1"/>
    <col min="11773" max="11776" width="14.5703125" style="24" customWidth="1"/>
    <col min="11777" max="12008" width="11.42578125" style="24" customWidth="1"/>
    <col min="12009" max="12009" width="12.28515625" style="24" customWidth="1"/>
    <col min="12010" max="12010" width="56.28515625" style="24" customWidth="1"/>
    <col min="12011" max="12026" width="10.7109375" style="24"/>
    <col min="12027" max="12027" width="17.42578125" style="24" customWidth="1"/>
    <col min="12028" max="12028" width="57.140625" style="24" customWidth="1"/>
    <col min="12029" max="12032" width="14.5703125" style="24" customWidth="1"/>
    <col min="12033" max="12264" width="11.42578125" style="24" customWidth="1"/>
    <col min="12265" max="12265" width="12.28515625" style="24" customWidth="1"/>
    <col min="12266" max="12266" width="56.28515625" style="24" customWidth="1"/>
    <col min="12267" max="12282" width="10.7109375" style="24"/>
    <col min="12283" max="12283" width="17.42578125" style="24" customWidth="1"/>
    <col min="12284" max="12284" width="57.140625" style="24" customWidth="1"/>
    <col min="12285" max="12288" width="14.5703125" style="24" customWidth="1"/>
    <col min="12289" max="12520" width="11.42578125" style="24" customWidth="1"/>
    <col min="12521" max="12521" width="12.28515625" style="24" customWidth="1"/>
    <col min="12522" max="12522" width="56.28515625" style="24" customWidth="1"/>
    <col min="12523" max="12538" width="10.7109375" style="24"/>
    <col min="12539" max="12539" width="17.42578125" style="24" customWidth="1"/>
    <col min="12540" max="12540" width="57.140625" style="24" customWidth="1"/>
    <col min="12541" max="12544" width="14.5703125" style="24" customWidth="1"/>
    <col min="12545" max="12776" width="11.42578125" style="24" customWidth="1"/>
    <col min="12777" max="12777" width="12.28515625" style="24" customWidth="1"/>
    <col min="12778" max="12778" width="56.28515625" style="24" customWidth="1"/>
    <col min="12779" max="12794" width="10.7109375" style="24"/>
    <col min="12795" max="12795" width="17.42578125" style="24" customWidth="1"/>
    <col min="12796" max="12796" width="57.140625" style="24" customWidth="1"/>
    <col min="12797" max="12800" width="14.5703125" style="24" customWidth="1"/>
    <col min="12801" max="13032" width="11.42578125" style="24" customWidth="1"/>
    <col min="13033" max="13033" width="12.28515625" style="24" customWidth="1"/>
    <col min="13034" max="13034" width="56.28515625" style="24" customWidth="1"/>
    <col min="13035" max="13050" width="10.7109375" style="24"/>
    <col min="13051" max="13051" width="17.42578125" style="24" customWidth="1"/>
    <col min="13052" max="13052" width="57.140625" style="24" customWidth="1"/>
    <col min="13053" max="13056" width="14.5703125" style="24" customWidth="1"/>
    <col min="13057" max="13288" width="11.42578125" style="24" customWidth="1"/>
    <col min="13289" max="13289" width="12.28515625" style="24" customWidth="1"/>
    <col min="13290" max="13290" width="56.28515625" style="24" customWidth="1"/>
    <col min="13291" max="13306" width="10.7109375" style="24"/>
    <col min="13307" max="13307" width="17.42578125" style="24" customWidth="1"/>
    <col min="13308" max="13308" width="57.140625" style="24" customWidth="1"/>
    <col min="13309" max="13312" width="14.5703125" style="24" customWidth="1"/>
    <col min="13313" max="13544" width="11.42578125" style="24" customWidth="1"/>
    <col min="13545" max="13545" width="12.28515625" style="24" customWidth="1"/>
    <col min="13546" max="13546" width="56.28515625" style="24" customWidth="1"/>
    <col min="13547" max="13562" width="10.7109375" style="24"/>
    <col min="13563" max="13563" width="17.42578125" style="24" customWidth="1"/>
    <col min="13564" max="13564" width="57.140625" style="24" customWidth="1"/>
    <col min="13565" max="13568" width="14.5703125" style="24" customWidth="1"/>
    <col min="13569" max="13800" width="11.42578125" style="24" customWidth="1"/>
    <col min="13801" max="13801" width="12.28515625" style="24" customWidth="1"/>
    <col min="13802" max="13802" width="56.28515625" style="24" customWidth="1"/>
    <col min="13803" max="13818" width="10.7109375" style="24"/>
    <col min="13819" max="13819" width="17.42578125" style="24" customWidth="1"/>
    <col min="13820" max="13820" width="57.140625" style="24" customWidth="1"/>
    <col min="13821" max="13824" width="14.5703125" style="24" customWidth="1"/>
    <col min="13825" max="14056" width="11.42578125" style="24" customWidth="1"/>
    <col min="14057" max="14057" width="12.28515625" style="24" customWidth="1"/>
    <col min="14058" max="14058" width="56.28515625" style="24" customWidth="1"/>
    <col min="14059" max="14074" width="10.7109375" style="24"/>
    <col min="14075" max="14075" width="17.42578125" style="24" customWidth="1"/>
    <col min="14076" max="14076" width="57.140625" style="24" customWidth="1"/>
    <col min="14077" max="14080" width="14.5703125" style="24" customWidth="1"/>
    <col min="14081" max="14312" width="11.42578125" style="24" customWidth="1"/>
    <col min="14313" max="14313" width="12.28515625" style="24" customWidth="1"/>
    <col min="14314" max="14314" width="56.28515625" style="24" customWidth="1"/>
    <col min="14315" max="14330" width="10.7109375" style="24"/>
    <col min="14331" max="14331" width="17.42578125" style="24" customWidth="1"/>
    <col min="14332" max="14332" width="57.140625" style="24" customWidth="1"/>
    <col min="14333" max="14336" width="14.5703125" style="24" customWidth="1"/>
    <col min="14337" max="14568" width="11.42578125" style="24" customWidth="1"/>
    <col min="14569" max="14569" width="12.28515625" style="24" customWidth="1"/>
    <col min="14570" max="14570" width="56.28515625" style="24" customWidth="1"/>
    <col min="14571" max="14586" width="10.7109375" style="24"/>
    <col min="14587" max="14587" width="17.42578125" style="24" customWidth="1"/>
    <col min="14588" max="14588" width="57.140625" style="24" customWidth="1"/>
    <col min="14589" max="14592" width="14.5703125" style="24" customWidth="1"/>
    <col min="14593" max="14824" width="11.42578125" style="24" customWidth="1"/>
    <col min="14825" max="14825" width="12.28515625" style="24" customWidth="1"/>
    <col min="14826" max="14826" width="56.28515625" style="24" customWidth="1"/>
    <col min="14827" max="14842" width="10.7109375" style="24"/>
    <col min="14843" max="14843" width="17.42578125" style="24" customWidth="1"/>
    <col min="14844" max="14844" width="57.140625" style="24" customWidth="1"/>
    <col min="14845" max="14848" width="14.5703125" style="24" customWidth="1"/>
    <col min="14849" max="15080" width="11.42578125" style="24" customWidth="1"/>
    <col min="15081" max="15081" width="12.28515625" style="24" customWidth="1"/>
    <col min="15082" max="15082" width="56.28515625" style="24" customWidth="1"/>
    <col min="15083" max="15098" width="10.7109375" style="24"/>
    <col min="15099" max="15099" width="17.42578125" style="24" customWidth="1"/>
    <col min="15100" max="15100" width="57.140625" style="24" customWidth="1"/>
    <col min="15101" max="15104" width="14.5703125" style="24" customWidth="1"/>
    <col min="15105" max="15336" width="11.42578125" style="24" customWidth="1"/>
    <col min="15337" max="15337" width="12.28515625" style="24" customWidth="1"/>
    <col min="15338" max="15338" width="56.28515625" style="24" customWidth="1"/>
    <col min="15339" max="15354" width="10.7109375" style="24"/>
    <col min="15355" max="15355" width="17.42578125" style="24" customWidth="1"/>
    <col min="15356" max="15356" width="57.140625" style="24" customWidth="1"/>
    <col min="15357" max="15360" width="14.5703125" style="24" customWidth="1"/>
    <col min="15361" max="15592" width="11.42578125" style="24" customWidth="1"/>
    <col min="15593" max="15593" width="12.28515625" style="24" customWidth="1"/>
    <col min="15594" max="15594" width="56.28515625" style="24" customWidth="1"/>
    <col min="15595" max="15610" width="10.7109375" style="24"/>
    <col min="15611" max="15611" width="17.42578125" style="24" customWidth="1"/>
    <col min="15612" max="15612" width="57.140625" style="24" customWidth="1"/>
    <col min="15613" max="15616" width="14.5703125" style="24" customWidth="1"/>
    <col min="15617" max="15848" width="11.42578125" style="24" customWidth="1"/>
    <col min="15849" max="15849" width="12.28515625" style="24" customWidth="1"/>
    <col min="15850" max="15850" width="56.28515625" style="24" customWidth="1"/>
    <col min="15851" max="15866" width="10.7109375" style="24"/>
    <col min="15867" max="15867" width="17.42578125" style="24" customWidth="1"/>
    <col min="15868" max="15868" width="57.140625" style="24" customWidth="1"/>
    <col min="15869" max="15872" width="14.5703125" style="24" customWidth="1"/>
    <col min="15873" max="16104" width="11.42578125" style="24" customWidth="1"/>
    <col min="16105" max="16105" width="12.28515625" style="24" customWidth="1"/>
    <col min="16106" max="16106" width="56.28515625" style="24" customWidth="1"/>
    <col min="16107" max="16122" width="10.7109375" style="24"/>
    <col min="16123" max="16123" width="17.42578125" style="24" customWidth="1"/>
    <col min="16124" max="16124" width="57.140625" style="24" customWidth="1"/>
    <col min="16125" max="16128" width="14.5703125" style="24" customWidth="1"/>
    <col min="16129" max="16360" width="11.42578125" style="24" customWidth="1"/>
    <col min="16361" max="16361" width="12.28515625" style="24" customWidth="1"/>
    <col min="16362" max="16362" width="56.28515625" style="24" customWidth="1"/>
    <col min="16363" max="16384" width="10.7109375" style="24"/>
  </cols>
  <sheetData>
    <row r="1" spans="1:8">
      <c r="A1" s="563" t="s">
        <v>35</v>
      </c>
      <c r="B1" s="563"/>
      <c r="C1" s="563"/>
      <c r="D1" s="563"/>
      <c r="E1" s="563"/>
      <c r="F1" s="563"/>
      <c r="G1" s="220"/>
      <c r="H1" s="447"/>
    </row>
    <row r="2" spans="1:8">
      <c r="A2" s="564" t="s">
        <v>36</v>
      </c>
      <c r="B2" s="564"/>
      <c r="C2" s="564"/>
      <c r="D2" s="564"/>
      <c r="E2" s="564"/>
      <c r="F2" s="564"/>
      <c r="G2" s="221"/>
      <c r="H2" s="448"/>
    </row>
    <row r="3" spans="1:8">
      <c r="A3" s="563" t="s">
        <v>37</v>
      </c>
      <c r="B3" s="563"/>
      <c r="C3" s="563"/>
      <c r="D3" s="563"/>
      <c r="E3" s="563"/>
      <c r="F3" s="563"/>
      <c r="G3" s="220"/>
      <c r="H3" s="447"/>
    </row>
    <row r="4" spans="1:8" s="116" customFormat="1" ht="56.25" customHeight="1">
      <c r="A4" s="148" t="s">
        <v>294</v>
      </c>
      <c r="B4" s="148"/>
      <c r="C4" s="148"/>
      <c r="D4" s="148"/>
      <c r="E4" s="148"/>
      <c r="F4" s="222"/>
      <c r="G4" s="222"/>
      <c r="H4" s="449"/>
    </row>
    <row r="5" spans="1:8" s="116" customFormat="1" ht="31.5" customHeight="1">
      <c r="A5" s="555" t="s">
        <v>106</v>
      </c>
      <c r="B5" s="149" t="s">
        <v>107</v>
      </c>
      <c r="C5" s="150" t="s">
        <v>165</v>
      </c>
      <c r="D5" s="151"/>
      <c r="E5" s="151"/>
      <c r="F5" s="151"/>
      <c r="G5" s="222"/>
      <c r="H5" s="449"/>
    </row>
    <row r="6" spans="1:8" s="116" customFormat="1" ht="24.75" customHeight="1">
      <c r="A6" s="556"/>
      <c r="B6" s="152"/>
      <c r="C6" s="7" t="s">
        <v>211</v>
      </c>
      <c r="D6" s="7" t="s">
        <v>208</v>
      </c>
      <c r="E6" s="7" t="s">
        <v>209</v>
      </c>
      <c r="F6" s="7" t="s">
        <v>216</v>
      </c>
      <c r="G6" s="222"/>
      <c r="H6" s="449"/>
    </row>
    <row r="7" spans="1:8" s="51" customFormat="1" ht="32.25" customHeight="1">
      <c r="A7" s="153" t="s">
        <v>0</v>
      </c>
      <c r="B7" s="142" t="s">
        <v>111</v>
      </c>
      <c r="C7" s="88">
        <v>-10.337984480693834</v>
      </c>
      <c r="D7" s="88">
        <v>17.691007982016728</v>
      </c>
      <c r="E7" s="88">
        <v>-1.8767375491380562</v>
      </c>
      <c r="F7" s="88">
        <v>-3.5509411532352857</v>
      </c>
      <c r="G7" s="319"/>
      <c r="H7" s="422"/>
    </row>
    <row r="8" spans="1:8" s="51" customFormat="1" ht="32.25" customHeight="1">
      <c r="A8" s="153" t="s">
        <v>2</v>
      </c>
      <c r="B8" s="154" t="s">
        <v>3</v>
      </c>
      <c r="C8" s="88">
        <v>42.732649148573955</v>
      </c>
      <c r="D8" s="88">
        <v>-29.476861559959076</v>
      </c>
      <c r="E8" s="88">
        <v>-64.585252571380096</v>
      </c>
      <c r="F8" s="88">
        <v>167.23037721600741</v>
      </c>
      <c r="G8" s="319"/>
      <c r="H8" s="422"/>
    </row>
    <row r="9" spans="1:8" s="51" customFormat="1" ht="32.25" customHeight="1">
      <c r="A9" s="153" t="s">
        <v>4</v>
      </c>
      <c r="B9" s="154" t="s">
        <v>112</v>
      </c>
      <c r="C9" s="88">
        <v>33.688335298431525</v>
      </c>
      <c r="D9" s="88">
        <v>3.0984864175337208</v>
      </c>
      <c r="E9" s="88">
        <v>-39.838010851917652</v>
      </c>
      <c r="F9" s="88">
        <v>57.306905047061292</v>
      </c>
      <c r="G9" s="319"/>
      <c r="H9" s="422"/>
    </row>
    <row r="10" spans="1:8" s="51" customFormat="1" ht="32.25" customHeight="1">
      <c r="A10" s="153" t="s">
        <v>6</v>
      </c>
      <c r="B10" s="86" t="s">
        <v>7</v>
      </c>
      <c r="C10" s="88">
        <v>0</v>
      </c>
      <c r="D10" s="88">
        <v>0</v>
      </c>
      <c r="E10" s="88">
        <v>0</v>
      </c>
      <c r="F10" s="88">
        <v>0</v>
      </c>
      <c r="G10" s="319"/>
      <c r="H10" s="422"/>
    </row>
    <row r="11" spans="1:8" s="51" customFormat="1" ht="32.25" customHeight="1">
      <c r="A11" s="153" t="s">
        <v>8</v>
      </c>
      <c r="B11" s="154" t="s">
        <v>9</v>
      </c>
      <c r="C11" s="88">
        <v>2.2836684780896803</v>
      </c>
      <c r="D11" s="88">
        <v>8.705134618725026</v>
      </c>
      <c r="E11" s="88">
        <v>-18.921684492085717</v>
      </c>
      <c r="F11" s="88">
        <v>16.725369231874637</v>
      </c>
      <c r="G11" s="319"/>
      <c r="H11" s="422"/>
    </row>
    <row r="12" spans="1:8" s="51" customFormat="1" ht="32.25" customHeight="1">
      <c r="A12" s="155" t="s">
        <v>10</v>
      </c>
      <c r="B12" s="89" t="s">
        <v>113</v>
      </c>
      <c r="C12" s="88">
        <v>-4.1175739957924407</v>
      </c>
      <c r="D12" s="88">
        <v>8.8299614094937482</v>
      </c>
      <c r="E12" s="88">
        <v>-63.921042030899109</v>
      </c>
      <c r="F12" s="88">
        <v>162.31068875284274</v>
      </c>
      <c r="G12" s="319"/>
      <c r="H12" s="422"/>
    </row>
    <row r="13" spans="1:8" s="51" customFormat="1" ht="32.25" customHeight="1">
      <c r="A13" s="155" t="s">
        <v>12</v>
      </c>
      <c r="B13" s="89" t="s">
        <v>114</v>
      </c>
      <c r="C13" s="88">
        <v>4.3403489587329602</v>
      </c>
      <c r="D13" s="88">
        <v>3.6466269477473929</v>
      </c>
      <c r="E13" s="88">
        <v>-5.6135822973574534</v>
      </c>
      <c r="F13" s="88">
        <v>0.26756544755232881</v>
      </c>
      <c r="G13" s="319"/>
      <c r="H13" s="422"/>
    </row>
    <row r="14" spans="1:8" s="51" customFormat="1" ht="32.25" customHeight="1">
      <c r="A14" s="155" t="s">
        <v>14</v>
      </c>
      <c r="B14" s="86" t="s">
        <v>115</v>
      </c>
      <c r="C14" s="88">
        <v>-1.3528432874666123</v>
      </c>
      <c r="D14" s="88">
        <v>-10.783142906247548</v>
      </c>
      <c r="E14" s="88">
        <v>-75.680801901032282</v>
      </c>
      <c r="F14" s="88">
        <v>289.15330496696924</v>
      </c>
      <c r="G14" s="319"/>
      <c r="H14" s="422"/>
    </row>
    <row r="15" spans="1:8" s="51" customFormat="1" ht="32.25" customHeight="1">
      <c r="A15" s="155" t="s">
        <v>16</v>
      </c>
      <c r="B15" s="86" t="s">
        <v>17</v>
      </c>
      <c r="C15" s="88">
        <v>4.9119222117094807</v>
      </c>
      <c r="D15" s="88">
        <v>5.1937570882617763</v>
      </c>
      <c r="E15" s="88">
        <v>-4.1862523724702498</v>
      </c>
      <c r="F15" s="88">
        <v>-1.2261126539997491</v>
      </c>
      <c r="G15" s="319"/>
      <c r="H15" s="422"/>
    </row>
    <row r="16" spans="1:8" s="51" customFormat="1" ht="32.25" customHeight="1">
      <c r="A16" s="155" t="s">
        <v>18</v>
      </c>
      <c r="B16" s="86" t="s">
        <v>116</v>
      </c>
      <c r="C16" s="88">
        <v>-3.1171950796717454</v>
      </c>
      <c r="D16" s="88">
        <v>4.0368519865964743</v>
      </c>
      <c r="E16" s="88">
        <v>-9.6296632753191602</v>
      </c>
      <c r="F16" s="88">
        <v>4.7234818123130822</v>
      </c>
      <c r="G16" s="319"/>
      <c r="H16" s="422"/>
    </row>
    <row r="17" spans="1:18" s="51" customFormat="1" ht="32.25" customHeight="1">
      <c r="A17" s="155" t="s">
        <v>20</v>
      </c>
      <c r="B17" s="91" t="s">
        <v>117</v>
      </c>
      <c r="C17" s="88">
        <v>2.9564806151620644</v>
      </c>
      <c r="D17" s="88">
        <v>3.3077896735790091</v>
      </c>
      <c r="E17" s="88">
        <v>-4.8386849458046015</v>
      </c>
      <c r="F17" s="88">
        <v>-0.54891203458117843</v>
      </c>
      <c r="G17" s="319"/>
      <c r="H17" s="422"/>
    </row>
    <row r="18" spans="1:18" s="51" customFormat="1" ht="32.25" customHeight="1">
      <c r="A18" s="155" t="s">
        <v>22</v>
      </c>
      <c r="B18" s="91" t="s">
        <v>118</v>
      </c>
      <c r="C18" s="88">
        <v>3.6294359389949875</v>
      </c>
      <c r="D18" s="88">
        <v>0.16806589324822596</v>
      </c>
      <c r="E18" s="88">
        <v>-7.6050245722500449</v>
      </c>
      <c r="F18" s="88">
        <v>2.4286902025338009</v>
      </c>
      <c r="G18" s="319"/>
      <c r="H18" s="422"/>
    </row>
    <row r="19" spans="1:18" s="51" customFormat="1" ht="32.25" customHeight="1">
      <c r="A19" s="153" t="s">
        <v>24</v>
      </c>
      <c r="B19" s="154" t="s">
        <v>119</v>
      </c>
      <c r="C19" s="88">
        <v>-2.7706495930000301</v>
      </c>
      <c r="D19" s="88">
        <v>9.3006833524526655E-2</v>
      </c>
      <c r="E19" s="88">
        <v>4.3579811139039322</v>
      </c>
      <c r="F19" s="88">
        <v>-9.3131525414416387</v>
      </c>
      <c r="G19" s="319"/>
      <c r="H19" s="422"/>
    </row>
    <row r="20" spans="1:18" s="51" customFormat="1" ht="50.25" customHeight="1">
      <c r="A20" s="155" t="s">
        <v>26</v>
      </c>
      <c r="B20" s="93" t="s">
        <v>120</v>
      </c>
      <c r="C20" s="88">
        <v>0.59846271479622715</v>
      </c>
      <c r="D20" s="88">
        <v>-0.63228561497477642</v>
      </c>
      <c r="E20" s="88">
        <v>-47.023234540139022</v>
      </c>
      <c r="F20" s="88">
        <v>78.642396005287509</v>
      </c>
      <c r="G20" s="319"/>
      <c r="H20" s="422"/>
    </row>
    <row r="21" spans="1:18" s="51" customFormat="1" ht="32.25" customHeight="1">
      <c r="A21" s="156" t="s">
        <v>32</v>
      </c>
      <c r="B21" s="157" t="s">
        <v>121</v>
      </c>
      <c r="C21" s="98">
        <v>8.2709053802459778</v>
      </c>
      <c r="D21" s="98">
        <v>12.274404762576438</v>
      </c>
      <c r="E21" s="98">
        <v>-15.722170539467967</v>
      </c>
      <c r="F21" s="98">
        <v>12.294020561976367</v>
      </c>
      <c r="G21" s="319"/>
      <c r="H21" s="422"/>
    </row>
    <row r="22" spans="1:18" s="51" customFormat="1" ht="32.25" customHeight="1">
      <c r="A22" s="159"/>
      <c r="B22" s="96" t="s">
        <v>201</v>
      </c>
      <c r="C22" s="98">
        <v>8.5586357724506001</v>
      </c>
      <c r="D22" s="98">
        <v>7.2818407263271752</v>
      </c>
      <c r="E22" s="98">
        <v>11.040456342754396</v>
      </c>
      <c r="F22" s="98">
        <v>-14.770736485925298</v>
      </c>
      <c r="G22" s="319"/>
      <c r="H22" s="422"/>
    </row>
    <row r="23" spans="1:18" s="51" customFormat="1" ht="32.25" customHeight="1">
      <c r="A23" s="160"/>
      <c r="B23" s="161" t="s">
        <v>123</v>
      </c>
      <c r="C23" s="117">
        <v>0.83309524019961145</v>
      </c>
      <c r="D23" s="117">
        <v>9.6573087979878096</v>
      </c>
      <c r="E23" s="117">
        <v>-2.0051009248618357E-2</v>
      </c>
      <c r="F23" s="117">
        <v>-5.3420569834939897</v>
      </c>
      <c r="G23" s="319"/>
      <c r="H23" s="422"/>
    </row>
    <row r="24" spans="1:18" s="164" customFormat="1" ht="32.25" customHeight="1">
      <c r="A24" s="163" t="s">
        <v>63</v>
      </c>
      <c r="B24" s="142" t="s">
        <v>124</v>
      </c>
      <c r="C24" s="98">
        <v>0.28585737447579618</v>
      </c>
      <c r="D24" s="98">
        <v>1.3912880384994537</v>
      </c>
      <c r="E24" s="120">
        <v>-27.732739025454833</v>
      </c>
      <c r="F24" s="120">
        <v>30.956897864071664</v>
      </c>
      <c r="G24" s="319"/>
      <c r="H24" s="422"/>
    </row>
    <row r="25" spans="1:18" ht="50.25" customHeight="1">
      <c r="A25" s="165"/>
      <c r="B25" s="143" t="s">
        <v>125</v>
      </c>
      <c r="C25" s="113">
        <v>0.76885367872078803</v>
      </c>
      <c r="D25" s="113">
        <v>8.710452082147313</v>
      </c>
      <c r="E25" s="117">
        <v>-2.858927048786768</v>
      </c>
      <c r="F25" s="117">
        <v>-2.5757485804924443</v>
      </c>
      <c r="G25" s="319"/>
      <c r="H25" s="422"/>
    </row>
    <row r="26" spans="1:18">
      <c r="A26" s="166"/>
      <c r="B26" s="167"/>
      <c r="C26" s="168"/>
      <c r="D26" s="169"/>
      <c r="E26" s="168"/>
      <c r="H26" s="446"/>
    </row>
    <row r="27" spans="1:18" s="2" customFormat="1" ht="12.75" customHeight="1">
      <c r="A27" s="574" t="s">
        <v>53</v>
      </c>
      <c r="B27" s="574"/>
      <c r="C27" s="574"/>
      <c r="D27" s="574"/>
      <c r="E27" s="574"/>
      <c r="F27" s="11"/>
      <c r="G27" s="11"/>
      <c r="H27" s="450"/>
      <c r="I27" s="5"/>
      <c r="J27" s="5"/>
      <c r="K27" s="5"/>
      <c r="L27" s="5"/>
      <c r="M27" s="5"/>
      <c r="N27" s="5"/>
      <c r="O27" s="5"/>
      <c r="P27" s="5"/>
      <c r="Q27" s="5"/>
    </row>
    <row r="28" spans="1:18" ht="19.5" customHeight="1">
      <c r="A28" s="29" t="s">
        <v>166</v>
      </c>
      <c r="B28" s="30"/>
      <c r="C28" s="30"/>
      <c r="D28" s="30"/>
      <c r="E28" s="30"/>
      <c r="F28" s="215"/>
      <c r="G28" s="215"/>
      <c r="H28" s="442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ht="14.25" customHeight="1">
      <c r="A29" s="29" t="s">
        <v>167</v>
      </c>
      <c r="B29" s="30"/>
      <c r="C29" s="26"/>
      <c r="D29" s="26"/>
      <c r="E29" s="26"/>
      <c r="F29" s="215"/>
      <c r="G29" s="215"/>
      <c r="H29" s="442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ht="21" customHeight="1">
      <c r="A30" s="29" t="s">
        <v>168</v>
      </c>
      <c r="B30" s="30"/>
      <c r="C30" s="26"/>
      <c r="D30" s="26"/>
      <c r="E30" s="26"/>
      <c r="F30" s="215"/>
      <c r="G30" s="215"/>
      <c r="H30" s="442"/>
      <c r="I30" s="23"/>
      <c r="J30" s="23"/>
      <c r="K30" s="23"/>
      <c r="L30" s="23"/>
      <c r="M30" s="23"/>
      <c r="N30" s="23"/>
      <c r="O30" s="23"/>
      <c r="P30" s="23"/>
      <c r="Q30" s="23"/>
    </row>
    <row r="31" spans="1:18" ht="15.75" customHeight="1">
      <c r="A31" s="29" t="s">
        <v>169</v>
      </c>
      <c r="B31" s="29"/>
      <c r="C31" s="26"/>
      <c r="D31" s="26"/>
      <c r="E31" s="26"/>
      <c r="F31" s="215"/>
      <c r="G31" s="215"/>
      <c r="H31" s="442"/>
      <c r="I31" s="23"/>
      <c r="J31" s="23"/>
      <c r="K31" s="23"/>
      <c r="L31" s="23"/>
      <c r="M31" s="23"/>
      <c r="N31" s="23"/>
      <c r="O31" s="23"/>
      <c r="P31" s="23"/>
      <c r="Q31" s="23"/>
    </row>
    <row r="32" spans="1:18" ht="12.75" customHeight="1">
      <c r="A32" s="29" t="s">
        <v>170</v>
      </c>
      <c r="B32" s="29"/>
      <c r="C32" s="26"/>
      <c r="D32" s="26"/>
      <c r="E32" s="26"/>
      <c r="F32" s="215"/>
      <c r="G32" s="215"/>
      <c r="H32" s="442"/>
      <c r="I32" s="23"/>
      <c r="J32" s="23"/>
      <c r="K32" s="23"/>
      <c r="L32" s="23"/>
      <c r="M32" s="23"/>
      <c r="N32" s="23"/>
      <c r="O32" s="23"/>
      <c r="P32" s="23"/>
      <c r="Q32" s="23"/>
    </row>
    <row r="33" spans="1:18" ht="13.5" customHeight="1">
      <c r="A33" s="116" t="s">
        <v>306</v>
      </c>
      <c r="B33" s="529"/>
      <c r="C33" s="26"/>
      <c r="D33" s="26"/>
      <c r="E33" s="26"/>
      <c r="F33" s="215"/>
      <c r="G33" s="215"/>
      <c r="H33" s="442"/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ht="13.5" customHeight="1">
      <c r="A34" s="116" t="s">
        <v>131</v>
      </c>
      <c r="B34" s="529"/>
      <c r="C34" s="26"/>
      <c r="D34" s="26"/>
      <c r="E34" s="26"/>
      <c r="F34" s="215"/>
      <c r="G34" s="215"/>
      <c r="H34" s="442"/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ht="13.5" customHeight="1">
      <c r="A35" s="581" t="s">
        <v>132</v>
      </c>
      <c r="B35" s="581"/>
      <c r="C35" s="26"/>
      <c r="D35" s="26"/>
      <c r="E35" s="26"/>
      <c r="F35" s="215"/>
      <c r="G35" s="215"/>
      <c r="H35" s="442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ht="13.5" customHeight="1">
      <c r="A36" s="540" t="s">
        <v>134</v>
      </c>
      <c r="B36" s="540"/>
      <c r="C36" s="26"/>
      <c r="D36" s="26"/>
      <c r="E36" s="26"/>
      <c r="F36" s="215"/>
      <c r="G36" s="215"/>
      <c r="H36" s="442"/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 ht="13.5" customHeight="1">
      <c r="A37" s="23" t="s">
        <v>52</v>
      </c>
      <c r="B37" s="23"/>
      <c r="C37" s="398"/>
      <c r="D37" s="398"/>
      <c r="E37" s="398"/>
    </row>
    <row r="38" spans="1:18" ht="13.5" customHeight="1">
      <c r="C38" s="398"/>
      <c r="D38" s="398"/>
      <c r="E38" s="398"/>
    </row>
    <row r="39" spans="1:18">
      <c r="C39" s="398"/>
      <c r="D39" s="398"/>
      <c r="E39" s="398"/>
    </row>
    <row r="40" spans="1:18">
      <c r="C40" s="398"/>
      <c r="D40" s="398"/>
      <c r="E40" s="398"/>
    </row>
    <row r="41" spans="1:18">
      <c r="C41" s="398"/>
      <c r="D41" s="398"/>
      <c r="E41" s="398"/>
    </row>
    <row r="42" spans="1:18">
      <c r="C42" s="398"/>
      <c r="D42" s="398"/>
      <c r="E42" s="398"/>
    </row>
    <row r="43" spans="1:18">
      <c r="C43" s="398"/>
      <c r="D43" s="398"/>
      <c r="E43" s="398"/>
    </row>
    <row r="44" spans="1:18">
      <c r="C44" s="398"/>
      <c r="D44" s="398"/>
      <c r="E44" s="398"/>
    </row>
    <row r="45" spans="1:18">
      <c r="C45" s="398"/>
      <c r="D45" s="398"/>
      <c r="E45" s="398"/>
    </row>
    <row r="46" spans="1:18">
      <c r="C46" s="398"/>
      <c r="D46" s="398"/>
      <c r="E46" s="398"/>
    </row>
    <row r="47" spans="1:18">
      <c r="C47" s="398"/>
      <c r="D47" s="398"/>
      <c r="E47" s="398"/>
    </row>
    <row r="48" spans="1:18">
      <c r="C48" s="398"/>
      <c r="D48" s="398"/>
      <c r="E48" s="398"/>
    </row>
    <row r="49" spans="3:5">
      <c r="C49" s="398"/>
      <c r="D49" s="398"/>
      <c r="E49" s="398"/>
    </row>
    <row r="50" spans="3:5">
      <c r="C50" s="398"/>
      <c r="D50" s="398"/>
      <c r="E50" s="398"/>
    </row>
    <row r="51" spans="3:5">
      <c r="C51" s="398"/>
      <c r="D51" s="398"/>
      <c r="E51" s="398"/>
    </row>
    <row r="52" spans="3:5">
      <c r="C52" s="398"/>
      <c r="D52" s="398"/>
      <c r="E52" s="398"/>
    </row>
    <row r="53" spans="3:5">
      <c r="C53" s="398"/>
      <c r="D53" s="398"/>
      <c r="E53" s="398"/>
    </row>
    <row r="54" spans="3:5">
      <c r="C54" s="398"/>
      <c r="D54" s="398"/>
      <c r="E54" s="398"/>
    </row>
    <row r="55" spans="3:5">
      <c r="C55" s="398"/>
      <c r="D55" s="398"/>
      <c r="E55" s="398"/>
    </row>
    <row r="56" spans="3:5">
      <c r="D56" s="144"/>
    </row>
    <row r="57" spans="3:5">
      <c r="D57" s="144"/>
    </row>
    <row r="58" spans="3:5">
      <c r="D58" s="144"/>
    </row>
  </sheetData>
  <mergeCells count="6">
    <mergeCell ref="A1:F1"/>
    <mergeCell ref="A2:F2"/>
    <mergeCell ref="A3:F3"/>
    <mergeCell ref="A35:B35"/>
    <mergeCell ref="A5:A6"/>
    <mergeCell ref="A27:E27"/>
  </mergeCells>
  <printOptions horizontalCentered="1"/>
  <pageMargins left="0.19685039370078741" right="0.19685039370078741" top="0.59055118110236227" bottom="0.59055118110236227" header="0.31496062992125984" footer="0.31496062992125984"/>
  <pageSetup scale="65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theme="6" tint="0.79998168889431442"/>
  </sheetPr>
  <dimension ref="A1:Q56"/>
  <sheetViews>
    <sheetView zoomScale="80" zoomScaleNormal="80" zoomScaleSheetLayoutView="80" workbookViewId="0">
      <selection sqref="A1:F1"/>
    </sheetView>
  </sheetViews>
  <sheetFormatPr baseColWidth="10" defaultColWidth="10.7109375" defaultRowHeight="12.75"/>
  <cols>
    <col min="1" max="1" width="17.42578125" style="24" customWidth="1"/>
    <col min="2" max="2" width="55.85546875" style="24" customWidth="1"/>
    <col min="3" max="5" width="14.5703125" style="24" customWidth="1"/>
    <col min="6" max="6" width="14.7109375" style="24" customWidth="1"/>
    <col min="7" max="231" width="11.42578125" style="24" customWidth="1"/>
    <col min="232" max="232" width="12.28515625" style="24" customWidth="1"/>
    <col min="233" max="233" width="56.28515625" style="24" customWidth="1"/>
    <col min="234" max="249" width="10.7109375" style="24"/>
    <col min="250" max="250" width="17.42578125" style="24" customWidth="1"/>
    <col min="251" max="251" width="55.85546875" style="24" customWidth="1"/>
    <col min="252" max="255" width="14.5703125" style="24" customWidth="1"/>
    <col min="256" max="487" width="11.42578125" style="24" customWidth="1"/>
    <col min="488" max="488" width="12.28515625" style="24" customWidth="1"/>
    <col min="489" max="489" width="56.28515625" style="24" customWidth="1"/>
    <col min="490" max="505" width="10.7109375" style="24"/>
    <col min="506" max="506" width="17.42578125" style="24" customWidth="1"/>
    <col min="507" max="507" width="55.85546875" style="24" customWidth="1"/>
    <col min="508" max="511" width="14.5703125" style="24" customWidth="1"/>
    <col min="512" max="743" width="11.42578125" style="24" customWidth="1"/>
    <col min="744" max="744" width="12.28515625" style="24" customWidth="1"/>
    <col min="745" max="745" width="56.28515625" style="24" customWidth="1"/>
    <col min="746" max="761" width="10.7109375" style="24"/>
    <col min="762" max="762" width="17.42578125" style="24" customWidth="1"/>
    <col min="763" max="763" width="55.85546875" style="24" customWidth="1"/>
    <col min="764" max="767" width="14.5703125" style="24" customWidth="1"/>
    <col min="768" max="999" width="11.42578125" style="24" customWidth="1"/>
    <col min="1000" max="1000" width="12.28515625" style="24" customWidth="1"/>
    <col min="1001" max="1001" width="56.28515625" style="24" customWidth="1"/>
    <col min="1002" max="1017" width="10.7109375" style="24"/>
    <col min="1018" max="1018" width="17.42578125" style="24" customWidth="1"/>
    <col min="1019" max="1019" width="55.85546875" style="24" customWidth="1"/>
    <col min="1020" max="1023" width="14.5703125" style="24" customWidth="1"/>
    <col min="1024" max="1255" width="11.42578125" style="24" customWidth="1"/>
    <col min="1256" max="1256" width="12.28515625" style="24" customWidth="1"/>
    <col min="1257" max="1257" width="56.28515625" style="24" customWidth="1"/>
    <col min="1258" max="1273" width="10.7109375" style="24"/>
    <col min="1274" max="1274" width="17.42578125" style="24" customWidth="1"/>
    <col min="1275" max="1275" width="55.85546875" style="24" customWidth="1"/>
    <col min="1276" max="1279" width="14.5703125" style="24" customWidth="1"/>
    <col min="1280" max="1511" width="11.42578125" style="24" customWidth="1"/>
    <col min="1512" max="1512" width="12.28515625" style="24" customWidth="1"/>
    <col min="1513" max="1513" width="56.28515625" style="24" customWidth="1"/>
    <col min="1514" max="1529" width="10.7109375" style="24"/>
    <col min="1530" max="1530" width="17.42578125" style="24" customWidth="1"/>
    <col min="1531" max="1531" width="55.85546875" style="24" customWidth="1"/>
    <col min="1532" max="1535" width="14.5703125" style="24" customWidth="1"/>
    <col min="1536" max="1767" width="11.42578125" style="24" customWidth="1"/>
    <col min="1768" max="1768" width="12.28515625" style="24" customWidth="1"/>
    <col min="1769" max="1769" width="56.28515625" style="24" customWidth="1"/>
    <col min="1770" max="1785" width="10.7109375" style="24"/>
    <col min="1786" max="1786" width="17.42578125" style="24" customWidth="1"/>
    <col min="1787" max="1787" width="55.85546875" style="24" customWidth="1"/>
    <col min="1788" max="1791" width="14.5703125" style="24" customWidth="1"/>
    <col min="1792" max="2023" width="11.42578125" style="24" customWidth="1"/>
    <col min="2024" max="2024" width="12.28515625" style="24" customWidth="1"/>
    <col min="2025" max="2025" width="56.28515625" style="24" customWidth="1"/>
    <col min="2026" max="2041" width="10.7109375" style="24"/>
    <col min="2042" max="2042" width="17.42578125" style="24" customWidth="1"/>
    <col min="2043" max="2043" width="55.85546875" style="24" customWidth="1"/>
    <col min="2044" max="2047" width="14.5703125" style="24" customWidth="1"/>
    <col min="2048" max="2279" width="11.42578125" style="24" customWidth="1"/>
    <col min="2280" max="2280" width="12.28515625" style="24" customWidth="1"/>
    <col min="2281" max="2281" width="56.28515625" style="24" customWidth="1"/>
    <col min="2282" max="2297" width="10.7109375" style="24"/>
    <col min="2298" max="2298" width="17.42578125" style="24" customWidth="1"/>
    <col min="2299" max="2299" width="55.85546875" style="24" customWidth="1"/>
    <col min="2300" max="2303" width="14.5703125" style="24" customWidth="1"/>
    <col min="2304" max="2535" width="11.42578125" style="24" customWidth="1"/>
    <col min="2536" max="2536" width="12.28515625" style="24" customWidth="1"/>
    <col min="2537" max="2537" width="56.28515625" style="24" customWidth="1"/>
    <col min="2538" max="2553" width="10.7109375" style="24"/>
    <col min="2554" max="2554" width="17.42578125" style="24" customWidth="1"/>
    <col min="2555" max="2555" width="55.85546875" style="24" customWidth="1"/>
    <col min="2556" max="2559" width="14.5703125" style="24" customWidth="1"/>
    <col min="2560" max="2791" width="11.42578125" style="24" customWidth="1"/>
    <col min="2792" max="2792" width="12.28515625" style="24" customWidth="1"/>
    <col min="2793" max="2793" width="56.28515625" style="24" customWidth="1"/>
    <col min="2794" max="2809" width="10.7109375" style="24"/>
    <col min="2810" max="2810" width="17.42578125" style="24" customWidth="1"/>
    <col min="2811" max="2811" width="55.85546875" style="24" customWidth="1"/>
    <col min="2812" max="2815" width="14.5703125" style="24" customWidth="1"/>
    <col min="2816" max="3047" width="11.42578125" style="24" customWidth="1"/>
    <col min="3048" max="3048" width="12.28515625" style="24" customWidth="1"/>
    <col min="3049" max="3049" width="56.28515625" style="24" customWidth="1"/>
    <col min="3050" max="3065" width="10.7109375" style="24"/>
    <col min="3066" max="3066" width="17.42578125" style="24" customWidth="1"/>
    <col min="3067" max="3067" width="55.85546875" style="24" customWidth="1"/>
    <col min="3068" max="3071" width="14.5703125" style="24" customWidth="1"/>
    <col min="3072" max="3303" width="11.42578125" style="24" customWidth="1"/>
    <col min="3304" max="3304" width="12.28515625" style="24" customWidth="1"/>
    <col min="3305" max="3305" width="56.28515625" style="24" customWidth="1"/>
    <col min="3306" max="3321" width="10.7109375" style="24"/>
    <col min="3322" max="3322" width="17.42578125" style="24" customWidth="1"/>
    <col min="3323" max="3323" width="55.85546875" style="24" customWidth="1"/>
    <col min="3324" max="3327" width="14.5703125" style="24" customWidth="1"/>
    <col min="3328" max="3559" width="11.42578125" style="24" customWidth="1"/>
    <col min="3560" max="3560" width="12.28515625" style="24" customWidth="1"/>
    <col min="3561" max="3561" width="56.28515625" style="24" customWidth="1"/>
    <col min="3562" max="3577" width="10.7109375" style="24"/>
    <col min="3578" max="3578" width="17.42578125" style="24" customWidth="1"/>
    <col min="3579" max="3579" width="55.85546875" style="24" customWidth="1"/>
    <col min="3580" max="3583" width="14.5703125" style="24" customWidth="1"/>
    <col min="3584" max="3815" width="11.42578125" style="24" customWidth="1"/>
    <col min="3816" max="3816" width="12.28515625" style="24" customWidth="1"/>
    <col min="3817" max="3817" width="56.28515625" style="24" customWidth="1"/>
    <col min="3818" max="3833" width="10.7109375" style="24"/>
    <col min="3834" max="3834" width="17.42578125" style="24" customWidth="1"/>
    <col min="3835" max="3835" width="55.85546875" style="24" customWidth="1"/>
    <col min="3836" max="3839" width="14.5703125" style="24" customWidth="1"/>
    <col min="3840" max="4071" width="11.42578125" style="24" customWidth="1"/>
    <col min="4072" max="4072" width="12.28515625" style="24" customWidth="1"/>
    <col min="4073" max="4073" width="56.28515625" style="24" customWidth="1"/>
    <col min="4074" max="4089" width="10.7109375" style="24"/>
    <col min="4090" max="4090" width="17.42578125" style="24" customWidth="1"/>
    <col min="4091" max="4091" width="55.85546875" style="24" customWidth="1"/>
    <col min="4092" max="4095" width="14.5703125" style="24" customWidth="1"/>
    <col min="4096" max="4327" width="11.42578125" style="24" customWidth="1"/>
    <col min="4328" max="4328" width="12.28515625" style="24" customWidth="1"/>
    <col min="4329" max="4329" width="56.28515625" style="24" customWidth="1"/>
    <col min="4330" max="4345" width="10.7109375" style="24"/>
    <col min="4346" max="4346" width="17.42578125" style="24" customWidth="1"/>
    <col min="4347" max="4347" width="55.85546875" style="24" customWidth="1"/>
    <col min="4348" max="4351" width="14.5703125" style="24" customWidth="1"/>
    <col min="4352" max="4583" width="11.42578125" style="24" customWidth="1"/>
    <col min="4584" max="4584" width="12.28515625" style="24" customWidth="1"/>
    <col min="4585" max="4585" width="56.28515625" style="24" customWidth="1"/>
    <col min="4586" max="4601" width="10.7109375" style="24"/>
    <col min="4602" max="4602" width="17.42578125" style="24" customWidth="1"/>
    <col min="4603" max="4603" width="55.85546875" style="24" customWidth="1"/>
    <col min="4604" max="4607" width="14.5703125" style="24" customWidth="1"/>
    <col min="4608" max="4839" width="11.42578125" style="24" customWidth="1"/>
    <col min="4840" max="4840" width="12.28515625" style="24" customWidth="1"/>
    <col min="4841" max="4841" width="56.28515625" style="24" customWidth="1"/>
    <col min="4842" max="4857" width="10.7109375" style="24"/>
    <col min="4858" max="4858" width="17.42578125" style="24" customWidth="1"/>
    <col min="4859" max="4859" width="55.85546875" style="24" customWidth="1"/>
    <col min="4860" max="4863" width="14.5703125" style="24" customWidth="1"/>
    <col min="4864" max="5095" width="11.42578125" style="24" customWidth="1"/>
    <col min="5096" max="5096" width="12.28515625" style="24" customWidth="1"/>
    <col min="5097" max="5097" width="56.28515625" style="24" customWidth="1"/>
    <col min="5098" max="5113" width="10.7109375" style="24"/>
    <col min="5114" max="5114" width="17.42578125" style="24" customWidth="1"/>
    <col min="5115" max="5115" width="55.85546875" style="24" customWidth="1"/>
    <col min="5116" max="5119" width="14.5703125" style="24" customWidth="1"/>
    <col min="5120" max="5351" width="11.42578125" style="24" customWidth="1"/>
    <col min="5352" max="5352" width="12.28515625" style="24" customWidth="1"/>
    <col min="5353" max="5353" width="56.28515625" style="24" customWidth="1"/>
    <col min="5354" max="5369" width="10.7109375" style="24"/>
    <col min="5370" max="5370" width="17.42578125" style="24" customWidth="1"/>
    <col min="5371" max="5371" width="55.85546875" style="24" customWidth="1"/>
    <col min="5372" max="5375" width="14.5703125" style="24" customWidth="1"/>
    <col min="5376" max="5607" width="11.42578125" style="24" customWidth="1"/>
    <col min="5608" max="5608" width="12.28515625" style="24" customWidth="1"/>
    <col min="5609" max="5609" width="56.28515625" style="24" customWidth="1"/>
    <col min="5610" max="5625" width="10.7109375" style="24"/>
    <col min="5626" max="5626" width="17.42578125" style="24" customWidth="1"/>
    <col min="5627" max="5627" width="55.85546875" style="24" customWidth="1"/>
    <col min="5628" max="5631" width="14.5703125" style="24" customWidth="1"/>
    <col min="5632" max="5863" width="11.42578125" style="24" customWidth="1"/>
    <col min="5864" max="5864" width="12.28515625" style="24" customWidth="1"/>
    <col min="5865" max="5865" width="56.28515625" style="24" customWidth="1"/>
    <col min="5866" max="5881" width="10.7109375" style="24"/>
    <col min="5882" max="5882" width="17.42578125" style="24" customWidth="1"/>
    <col min="5883" max="5883" width="55.85546875" style="24" customWidth="1"/>
    <col min="5884" max="5887" width="14.5703125" style="24" customWidth="1"/>
    <col min="5888" max="6119" width="11.42578125" style="24" customWidth="1"/>
    <col min="6120" max="6120" width="12.28515625" style="24" customWidth="1"/>
    <col min="6121" max="6121" width="56.28515625" style="24" customWidth="1"/>
    <col min="6122" max="6137" width="10.7109375" style="24"/>
    <col min="6138" max="6138" width="17.42578125" style="24" customWidth="1"/>
    <col min="6139" max="6139" width="55.85546875" style="24" customWidth="1"/>
    <col min="6140" max="6143" width="14.5703125" style="24" customWidth="1"/>
    <col min="6144" max="6375" width="11.42578125" style="24" customWidth="1"/>
    <col min="6376" max="6376" width="12.28515625" style="24" customWidth="1"/>
    <col min="6377" max="6377" width="56.28515625" style="24" customWidth="1"/>
    <col min="6378" max="6393" width="10.7109375" style="24"/>
    <col min="6394" max="6394" width="17.42578125" style="24" customWidth="1"/>
    <col min="6395" max="6395" width="55.85546875" style="24" customWidth="1"/>
    <col min="6396" max="6399" width="14.5703125" style="24" customWidth="1"/>
    <col min="6400" max="6631" width="11.42578125" style="24" customWidth="1"/>
    <col min="6632" max="6632" width="12.28515625" style="24" customWidth="1"/>
    <col min="6633" max="6633" width="56.28515625" style="24" customWidth="1"/>
    <col min="6634" max="6649" width="10.7109375" style="24"/>
    <col min="6650" max="6650" width="17.42578125" style="24" customWidth="1"/>
    <col min="6651" max="6651" width="55.85546875" style="24" customWidth="1"/>
    <col min="6652" max="6655" width="14.5703125" style="24" customWidth="1"/>
    <col min="6656" max="6887" width="11.42578125" style="24" customWidth="1"/>
    <col min="6888" max="6888" width="12.28515625" style="24" customWidth="1"/>
    <col min="6889" max="6889" width="56.28515625" style="24" customWidth="1"/>
    <col min="6890" max="6905" width="10.7109375" style="24"/>
    <col min="6906" max="6906" width="17.42578125" style="24" customWidth="1"/>
    <col min="6907" max="6907" width="55.85546875" style="24" customWidth="1"/>
    <col min="6908" max="6911" width="14.5703125" style="24" customWidth="1"/>
    <col min="6912" max="7143" width="11.42578125" style="24" customWidth="1"/>
    <col min="7144" max="7144" width="12.28515625" style="24" customWidth="1"/>
    <col min="7145" max="7145" width="56.28515625" style="24" customWidth="1"/>
    <col min="7146" max="7161" width="10.7109375" style="24"/>
    <col min="7162" max="7162" width="17.42578125" style="24" customWidth="1"/>
    <col min="7163" max="7163" width="55.85546875" style="24" customWidth="1"/>
    <col min="7164" max="7167" width="14.5703125" style="24" customWidth="1"/>
    <col min="7168" max="7399" width="11.42578125" style="24" customWidth="1"/>
    <col min="7400" max="7400" width="12.28515625" style="24" customWidth="1"/>
    <col min="7401" max="7401" width="56.28515625" style="24" customWidth="1"/>
    <col min="7402" max="7417" width="10.7109375" style="24"/>
    <col min="7418" max="7418" width="17.42578125" style="24" customWidth="1"/>
    <col min="7419" max="7419" width="55.85546875" style="24" customWidth="1"/>
    <col min="7420" max="7423" width="14.5703125" style="24" customWidth="1"/>
    <col min="7424" max="7655" width="11.42578125" style="24" customWidth="1"/>
    <col min="7656" max="7656" width="12.28515625" style="24" customWidth="1"/>
    <col min="7657" max="7657" width="56.28515625" style="24" customWidth="1"/>
    <col min="7658" max="7673" width="10.7109375" style="24"/>
    <col min="7674" max="7674" width="17.42578125" style="24" customWidth="1"/>
    <col min="7675" max="7675" width="55.85546875" style="24" customWidth="1"/>
    <col min="7676" max="7679" width="14.5703125" style="24" customWidth="1"/>
    <col min="7680" max="7911" width="11.42578125" style="24" customWidth="1"/>
    <col min="7912" max="7912" width="12.28515625" style="24" customWidth="1"/>
    <col min="7913" max="7913" width="56.28515625" style="24" customWidth="1"/>
    <col min="7914" max="7929" width="10.7109375" style="24"/>
    <col min="7930" max="7930" width="17.42578125" style="24" customWidth="1"/>
    <col min="7931" max="7931" width="55.85546875" style="24" customWidth="1"/>
    <col min="7932" max="7935" width="14.5703125" style="24" customWidth="1"/>
    <col min="7936" max="8167" width="11.42578125" style="24" customWidth="1"/>
    <col min="8168" max="8168" width="12.28515625" style="24" customWidth="1"/>
    <col min="8169" max="8169" width="56.28515625" style="24" customWidth="1"/>
    <col min="8170" max="8185" width="10.7109375" style="24"/>
    <col min="8186" max="8186" width="17.42578125" style="24" customWidth="1"/>
    <col min="8187" max="8187" width="55.85546875" style="24" customWidth="1"/>
    <col min="8188" max="8191" width="14.5703125" style="24" customWidth="1"/>
    <col min="8192" max="8423" width="11.42578125" style="24" customWidth="1"/>
    <col min="8424" max="8424" width="12.28515625" style="24" customWidth="1"/>
    <col min="8425" max="8425" width="56.28515625" style="24" customWidth="1"/>
    <col min="8426" max="8441" width="10.7109375" style="24"/>
    <col min="8442" max="8442" width="17.42578125" style="24" customWidth="1"/>
    <col min="8443" max="8443" width="55.85546875" style="24" customWidth="1"/>
    <col min="8444" max="8447" width="14.5703125" style="24" customWidth="1"/>
    <col min="8448" max="8679" width="11.42578125" style="24" customWidth="1"/>
    <col min="8680" max="8680" width="12.28515625" style="24" customWidth="1"/>
    <col min="8681" max="8681" width="56.28515625" style="24" customWidth="1"/>
    <col min="8682" max="8697" width="10.7109375" style="24"/>
    <col min="8698" max="8698" width="17.42578125" style="24" customWidth="1"/>
    <col min="8699" max="8699" width="55.85546875" style="24" customWidth="1"/>
    <col min="8700" max="8703" width="14.5703125" style="24" customWidth="1"/>
    <col min="8704" max="8935" width="11.42578125" style="24" customWidth="1"/>
    <col min="8936" max="8936" width="12.28515625" style="24" customWidth="1"/>
    <col min="8937" max="8937" width="56.28515625" style="24" customWidth="1"/>
    <col min="8938" max="8953" width="10.7109375" style="24"/>
    <col min="8954" max="8954" width="17.42578125" style="24" customWidth="1"/>
    <col min="8955" max="8955" width="55.85546875" style="24" customWidth="1"/>
    <col min="8956" max="8959" width="14.5703125" style="24" customWidth="1"/>
    <col min="8960" max="9191" width="11.42578125" style="24" customWidth="1"/>
    <col min="9192" max="9192" width="12.28515625" style="24" customWidth="1"/>
    <col min="9193" max="9193" width="56.28515625" style="24" customWidth="1"/>
    <col min="9194" max="9209" width="10.7109375" style="24"/>
    <col min="9210" max="9210" width="17.42578125" style="24" customWidth="1"/>
    <col min="9211" max="9211" width="55.85546875" style="24" customWidth="1"/>
    <col min="9212" max="9215" width="14.5703125" style="24" customWidth="1"/>
    <col min="9216" max="9447" width="11.42578125" style="24" customWidth="1"/>
    <col min="9448" max="9448" width="12.28515625" style="24" customWidth="1"/>
    <col min="9449" max="9449" width="56.28515625" style="24" customWidth="1"/>
    <col min="9450" max="9465" width="10.7109375" style="24"/>
    <col min="9466" max="9466" width="17.42578125" style="24" customWidth="1"/>
    <col min="9467" max="9467" width="55.85546875" style="24" customWidth="1"/>
    <col min="9468" max="9471" width="14.5703125" style="24" customWidth="1"/>
    <col min="9472" max="9703" width="11.42578125" style="24" customWidth="1"/>
    <col min="9704" max="9704" width="12.28515625" style="24" customWidth="1"/>
    <col min="9705" max="9705" width="56.28515625" style="24" customWidth="1"/>
    <col min="9706" max="9721" width="10.7109375" style="24"/>
    <col min="9722" max="9722" width="17.42578125" style="24" customWidth="1"/>
    <col min="9723" max="9723" width="55.85546875" style="24" customWidth="1"/>
    <col min="9724" max="9727" width="14.5703125" style="24" customWidth="1"/>
    <col min="9728" max="9959" width="11.42578125" style="24" customWidth="1"/>
    <col min="9960" max="9960" width="12.28515625" style="24" customWidth="1"/>
    <col min="9961" max="9961" width="56.28515625" style="24" customWidth="1"/>
    <col min="9962" max="9977" width="10.7109375" style="24"/>
    <col min="9978" max="9978" width="17.42578125" style="24" customWidth="1"/>
    <col min="9979" max="9979" width="55.85546875" style="24" customWidth="1"/>
    <col min="9980" max="9983" width="14.5703125" style="24" customWidth="1"/>
    <col min="9984" max="10215" width="11.42578125" style="24" customWidth="1"/>
    <col min="10216" max="10216" width="12.28515625" style="24" customWidth="1"/>
    <col min="10217" max="10217" width="56.28515625" style="24" customWidth="1"/>
    <col min="10218" max="10233" width="10.7109375" style="24"/>
    <col min="10234" max="10234" width="17.42578125" style="24" customWidth="1"/>
    <col min="10235" max="10235" width="55.85546875" style="24" customWidth="1"/>
    <col min="10236" max="10239" width="14.5703125" style="24" customWidth="1"/>
    <col min="10240" max="10471" width="11.42578125" style="24" customWidth="1"/>
    <col min="10472" max="10472" width="12.28515625" style="24" customWidth="1"/>
    <col min="10473" max="10473" width="56.28515625" style="24" customWidth="1"/>
    <col min="10474" max="10489" width="10.7109375" style="24"/>
    <col min="10490" max="10490" width="17.42578125" style="24" customWidth="1"/>
    <col min="10491" max="10491" width="55.85546875" style="24" customWidth="1"/>
    <col min="10492" max="10495" width="14.5703125" style="24" customWidth="1"/>
    <col min="10496" max="10727" width="11.42578125" style="24" customWidth="1"/>
    <col min="10728" max="10728" width="12.28515625" style="24" customWidth="1"/>
    <col min="10729" max="10729" width="56.28515625" style="24" customWidth="1"/>
    <col min="10730" max="10745" width="10.7109375" style="24"/>
    <col min="10746" max="10746" width="17.42578125" style="24" customWidth="1"/>
    <col min="10747" max="10747" width="55.85546875" style="24" customWidth="1"/>
    <col min="10748" max="10751" width="14.5703125" style="24" customWidth="1"/>
    <col min="10752" max="10983" width="11.42578125" style="24" customWidth="1"/>
    <col min="10984" max="10984" width="12.28515625" style="24" customWidth="1"/>
    <col min="10985" max="10985" width="56.28515625" style="24" customWidth="1"/>
    <col min="10986" max="11001" width="10.7109375" style="24"/>
    <col min="11002" max="11002" width="17.42578125" style="24" customWidth="1"/>
    <col min="11003" max="11003" width="55.85546875" style="24" customWidth="1"/>
    <col min="11004" max="11007" width="14.5703125" style="24" customWidth="1"/>
    <col min="11008" max="11239" width="11.42578125" style="24" customWidth="1"/>
    <col min="11240" max="11240" width="12.28515625" style="24" customWidth="1"/>
    <col min="11241" max="11241" width="56.28515625" style="24" customWidth="1"/>
    <col min="11242" max="11257" width="10.7109375" style="24"/>
    <col min="11258" max="11258" width="17.42578125" style="24" customWidth="1"/>
    <col min="11259" max="11259" width="55.85546875" style="24" customWidth="1"/>
    <col min="11260" max="11263" width="14.5703125" style="24" customWidth="1"/>
    <col min="11264" max="11495" width="11.42578125" style="24" customWidth="1"/>
    <col min="11496" max="11496" width="12.28515625" style="24" customWidth="1"/>
    <col min="11497" max="11497" width="56.28515625" style="24" customWidth="1"/>
    <col min="11498" max="11513" width="10.7109375" style="24"/>
    <col min="11514" max="11514" width="17.42578125" style="24" customWidth="1"/>
    <col min="11515" max="11515" width="55.85546875" style="24" customWidth="1"/>
    <col min="11516" max="11519" width="14.5703125" style="24" customWidth="1"/>
    <col min="11520" max="11751" width="11.42578125" style="24" customWidth="1"/>
    <col min="11752" max="11752" width="12.28515625" style="24" customWidth="1"/>
    <col min="11753" max="11753" width="56.28515625" style="24" customWidth="1"/>
    <col min="11754" max="11769" width="10.7109375" style="24"/>
    <col min="11770" max="11770" width="17.42578125" style="24" customWidth="1"/>
    <col min="11771" max="11771" width="55.85546875" style="24" customWidth="1"/>
    <col min="11772" max="11775" width="14.5703125" style="24" customWidth="1"/>
    <col min="11776" max="12007" width="11.42578125" style="24" customWidth="1"/>
    <col min="12008" max="12008" width="12.28515625" style="24" customWidth="1"/>
    <col min="12009" max="12009" width="56.28515625" style="24" customWidth="1"/>
    <col min="12010" max="12025" width="10.7109375" style="24"/>
    <col min="12026" max="12026" width="17.42578125" style="24" customWidth="1"/>
    <col min="12027" max="12027" width="55.85546875" style="24" customWidth="1"/>
    <col min="12028" max="12031" width="14.5703125" style="24" customWidth="1"/>
    <col min="12032" max="12263" width="11.42578125" style="24" customWidth="1"/>
    <col min="12264" max="12264" width="12.28515625" style="24" customWidth="1"/>
    <col min="12265" max="12265" width="56.28515625" style="24" customWidth="1"/>
    <col min="12266" max="12281" width="10.7109375" style="24"/>
    <col min="12282" max="12282" width="17.42578125" style="24" customWidth="1"/>
    <col min="12283" max="12283" width="55.85546875" style="24" customWidth="1"/>
    <col min="12284" max="12287" width="14.5703125" style="24" customWidth="1"/>
    <col min="12288" max="12519" width="11.42578125" style="24" customWidth="1"/>
    <col min="12520" max="12520" width="12.28515625" style="24" customWidth="1"/>
    <col min="12521" max="12521" width="56.28515625" style="24" customWidth="1"/>
    <col min="12522" max="12537" width="10.7109375" style="24"/>
    <col min="12538" max="12538" width="17.42578125" style="24" customWidth="1"/>
    <col min="12539" max="12539" width="55.85546875" style="24" customWidth="1"/>
    <col min="12540" max="12543" width="14.5703125" style="24" customWidth="1"/>
    <col min="12544" max="12775" width="11.42578125" style="24" customWidth="1"/>
    <col min="12776" max="12776" width="12.28515625" style="24" customWidth="1"/>
    <col min="12777" max="12777" width="56.28515625" style="24" customWidth="1"/>
    <col min="12778" max="12793" width="10.7109375" style="24"/>
    <col min="12794" max="12794" width="17.42578125" style="24" customWidth="1"/>
    <col min="12795" max="12795" width="55.85546875" style="24" customWidth="1"/>
    <col min="12796" max="12799" width="14.5703125" style="24" customWidth="1"/>
    <col min="12800" max="13031" width="11.42578125" style="24" customWidth="1"/>
    <col min="13032" max="13032" width="12.28515625" style="24" customWidth="1"/>
    <col min="13033" max="13033" width="56.28515625" style="24" customWidth="1"/>
    <col min="13034" max="13049" width="10.7109375" style="24"/>
    <col min="13050" max="13050" width="17.42578125" style="24" customWidth="1"/>
    <col min="13051" max="13051" width="55.85546875" style="24" customWidth="1"/>
    <col min="13052" max="13055" width="14.5703125" style="24" customWidth="1"/>
    <col min="13056" max="13287" width="11.42578125" style="24" customWidth="1"/>
    <col min="13288" max="13288" width="12.28515625" style="24" customWidth="1"/>
    <col min="13289" max="13289" width="56.28515625" style="24" customWidth="1"/>
    <col min="13290" max="13305" width="10.7109375" style="24"/>
    <col min="13306" max="13306" width="17.42578125" style="24" customWidth="1"/>
    <col min="13307" max="13307" width="55.85546875" style="24" customWidth="1"/>
    <col min="13308" max="13311" width="14.5703125" style="24" customWidth="1"/>
    <col min="13312" max="13543" width="11.42578125" style="24" customWidth="1"/>
    <col min="13544" max="13544" width="12.28515625" style="24" customWidth="1"/>
    <col min="13545" max="13545" width="56.28515625" style="24" customWidth="1"/>
    <col min="13546" max="13561" width="10.7109375" style="24"/>
    <col min="13562" max="13562" width="17.42578125" style="24" customWidth="1"/>
    <col min="13563" max="13563" width="55.85546875" style="24" customWidth="1"/>
    <col min="13564" max="13567" width="14.5703125" style="24" customWidth="1"/>
    <col min="13568" max="13799" width="11.42578125" style="24" customWidth="1"/>
    <col min="13800" max="13800" width="12.28515625" style="24" customWidth="1"/>
    <col min="13801" max="13801" width="56.28515625" style="24" customWidth="1"/>
    <col min="13802" max="13817" width="10.7109375" style="24"/>
    <col min="13818" max="13818" width="17.42578125" style="24" customWidth="1"/>
    <col min="13819" max="13819" width="55.85546875" style="24" customWidth="1"/>
    <col min="13820" max="13823" width="14.5703125" style="24" customWidth="1"/>
    <col min="13824" max="14055" width="11.42578125" style="24" customWidth="1"/>
    <col min="14056" max="14056" width="12.28515625" style="24" customWidth="1"/>
    <col min="14057" max="14057" width="56.28515625" style="24" customWidth="1"/>
    <col min="14058" max="14073" width="10.7109375" style="24"/>
    <col min="14074" max="14074" width="17.42578125" style="24" customWidth="1"/>
    <col min="14075" max="14075" width="55.85546875" style="24" customWidth="1"/>
    <col min="14076" max="14079" width="14.5703125" style="24" customWidth="1"/>
    <col min="14080" max="14311" width="11.42578125" style="24" customWidth="1"/>
    <col min="14312" max="14312" width="12.28515625" style="24" customWidth="1"/>
    <col min="14313" max="14313" width="56.28515625" style="24" customWidth="1"/>
    <col min="14314" max="14329" width="10.7109375" style="24"/>
    <col min="14330" max="14330" width="17.42578125" style="24" customWidth="1"/>
    <col min="14331" max="14331" width="55.85546875" style="24" customWidth="1"/>
    <col min="14332" max="14335" width="14.5703125" style="24" customWidth="1"/>
    <col min="14336" max="14567" width="11.42578125" style="24" customWidth="1"/>
    <col min="14568" max="14568" width="12.28515625" style="24" customWidth="1"/>
    <col min="14569" max="14569" width="56.28515625" style="24" customWidth="1"/>
    <col min="14570" max="14585" width="10.7109375" style="24"/>
    <col min="14586" max="14586" width="17.42578125" style="24" customWidth="1"/>
    <col min="14587" max="14587" width="55.85546875" style="24" customWidth="1"/>
    <col min="14588" max="14591" width="14.5703125" style="24" customWidth="1"/>
    <col min="14592" max="14823" width="11.42578125" style="24" customWidth="1"/>
    <col min="14824" max="14824" width="12.28515625" style="24" customWidth="1"/>
    <col min="14825" max="14825" width="56.28515625" style="24" customWidth="1"/>
    <col min="14826" max="14841" width="10.7109375" style="24"/>
    <col min="14842" max="14842" width="17.42578125" style="24" customWidth="1"/>
    <col min="14843" max="14843" width="55.85546875" style="24" customWidth="1"/>
    <col min="14844" max="14847" width="14.5703125" style="24" customWidth="1"/>
    <col min="14848" max="15079" width="11.42578125" style="24" customWidth="1"/>
    <col min="15080" max="15080" width="12.28515625" style="24" customWidth="1"/>
    <col min="15081" max="15081" width="56.28515625" style="24" customWidth="1"/>
    <col min="15082" max="15097" width="10.7109375" style="24"/>
    <col min="15098" max="15098" width="17.42578125" style="24" customWidth="1"/>
    <col min="15099" max="15099" width="55.85546875" style="24" customWidth="1"/>
    <col min="15100" max="15103" width="14.5703125" style="24" customWidth="1"/>
    <col min="15104" max="15335" width="11.42578125" style="24" customWidth="1"/>
    <col min="15336" max="15336" width="12.28515625" style="24" customWidth="1"/>
    <col min="15337" max="15337" width="56.28515625" style="24" customWidth="1"/>
    <col min="15338" max="15353" width="10.7109375" style="24"/>
    <col min="15354" max="15354" width="17.42578125" style="24" customWidth="1"/>
    <col min="15355" max="15355" width="55.85546875" style="24" customWidth="1"/>
    <col min="15356" max="15359" width="14.5703125" style="24" customWidth="1"/>
    <col min="15360" max="15591" width="11.42578125" style="24" customWidth="1"/>
    <col min="15592" max="15592" width="12.28515625" style="24" customWidth="1"/>
    <col min="15593" max="15593" width="56.28515625" style="24" customWidth="1"/>
    <col min="15594" max="15609" width="10.7109375" style="24"/>
    <col min="15610" max="15610" width="17.42578125" style="24" customWidth="1"/>
    <col min="15611" max="15611" width="55.85546875" style="24" customWidth="1"/>
    <col min="15612" max="15615" width="14.5703125" style="24" customWidth="1"/>
    <col min="15616" max="15847" width="11.42578125" style="24" customWidth="1"/>
    <col min="15848" max="15848" width="12.28515625" style="24" customWidth="1"/>
    <col min="15849" max="15849" width="56.28515625" style="24" customWidth="1"/>
    <col min="15850" max="15865" width="10.7109375" style="24"/>
    <col min="15866" max="15866" width="17.42578125" style="24" customWidth="1"/>
    <col min="15867" max="15867" width="55.85546875" style="24" customWidth="1"/>
    <col min="15868" max="15871" width="14.5703125" style="24" customWidth="1"/>
    <col min="15872" max="16103" width="11.42578125" style="24" customWidth="1"/>
    <col min="16104" max="16104" width="12.28515625" style="24" customWidth="1"/>
    <col min="16105" max="16105" width="56.28515625" style="24" customWidth="1"/>
    <col min="16106" max="16121" width="10.7109375" style="24"/>
    <col min="16122" max="16122" width="17.42578125" style="24" customWidth="1"/>
    <col min="16123" max="16123" width="55.85546875" style="24" customWidth="1"/>
    <col min="16124" max="16127" width="14.5703125" style="24" customWidth="1"/>
    <col min="16128" max="16359" width="11.42578125" style="24" customWidth="1"/>
    <col min="16360" max="16360" width="12.28515625" style="24" customWidth="1"/>
    <col min="16361" max="16361" width="56.28515625" style="24" customWidth="1"/>
    <col min="16362" max="16384" width="10.7109375" style="24"/>
  </cols>
  <sheetData>
    <row r="1" spans="1:8">
      <c r="A1" s="563" t="s">
        <v>35</v>
      </c>
      <c r="B1" s="563"/>
      <c r="C1" s="563"/>
      <c r="D1" s="563"/>
      <c r="E1" s="563"/>
      <c r="F1" s="563"/>
      <c r="G1" s="1"/>
      <c r="H1" s="1"/>
    </row>
    <row r="2" spans="1:8">
      <c r="A2" s="564" t="s">
        <v>36</v>
      </c>
      <c r="B2" s="564"/>
      <c r="C2" s="564"/>
      <c r="D2" s="564"/>
      <c r="E2" s="564"/>
      <c r="F2" s="564"/>
      <c r="G2" s="3"/>
      <c r="H2" s="3"/>
    </row>
    <row r="3" spans="1:8">
      <c r="A3" s="563" t="s">
        <v>37</v>
      </c>
      <c r="B3" s="563"/>
      <c r="C3" s="563"/>
      <c r="D3" s="563"/>
      <c r="E3" s="563"/>
      <c r="F3" s="563"/>
      <c r="G3" s="1"/>
      <c r="H3" s="1"/>
    </row>
    <row r="4" spans="1:8" s="116" customFormat="1" ht="56.25" customHeight="1">
      <c r="A4" s="148" t="s">
        <v>295</v>
      </c>
      <c r="B4" s="148"/>
      <c r="C4" s="148"/>
      <c r="D4" s="148"/>
      <c r="E4" s="148"/>
    </row>
    <row r="5" spans="1:8" s="116" customFormat="1" ht="29.25" customHeight="1">
      <c r="A5" s="555" t="s">
        <v>106</v>
      </c>
      <c r="B5" s="149" t="s">
        <v>107</v>
      </c>
      <c r="C5" s="150" t="s">
        <v>165</v>
      </c>
      <c r="D5" s="151"/>
      <c r="E5" s="151"/>
      <c r="F5" s="151"/>
    </row>
    <row r="6" spans="1:8" s="116" customFormat="1" ht="24.75" customHeight="1">
      <c r="A6" s="556"/>
      <c r="B6" s="152"/>
      <c r="C6" s="7" t="s">
        <v>211</v>
      </c>
      <c r="D6" s="7" t="s">
        <v>208</v>
      </c>
      <c r="E6" s="7" t="s">
        <v>209</v>
      </c>
      <c r="F6" s="7" t="s">
        <v>216</v>
      </c>
    </row>
    <row r="7" spans="1:8" s="51" customFormat="1" ht="32.25" customHeight="1">
      <c r="A7" s="153" t="s">
        <v>0</v>
      </c>
      <c r="B7" s="142" t="s">
        <v>111</v>
      </c>
      <c r="C7" s="88">
        <v>0.77607468935414659</v>
      </c>
      <c r="D7" s="88">
        <v>-3.4245445468072688</v>
      </c>
      <c r="E7" s="88">
        <v>15.901798805245093</v>
      </c>
      <c r="F7" s="88">
        <v>-18.345561398384135</v>
      </c>
      <c r="G7" s="387"/>
      <c r="H7" s="387"/>
    </row>
    <row r="8" spans="1:8" s="51" customFormat="1" ht="32.25" customHeight="1">
      <c r="A8" s="153" t="s">
        <v>2</v>
      </c>
      <c r="B8" s="154" t="s">
        <v>3</v>
      </c>
      <c r="C8" s="88">
        <v>2.1200694916598763</v>
      </c>
      <c r="D8" s="88">
        <v>-2.3912788775039076</v>
      </c>
      <c r="E8" s="88">
        <v>13.764799539359856</v>
      </c>
      <c r="F8" s="88">
        <v>-16.811734801277936</v>
      </c>
      <c r="G8" s="387"/>
      <c r="H8" s="387"/>
    </row>
    <row r="9" spans="1:8" s="51" customFormat="1" ht="32.25" customHeight="1">
      <c r="A9" s="153" t="s">
        <v>4</v>
      </c>
      <c r="B9" s="154" t="s">
        <v>112</v>
      </c>
      <c r="C9" s="88">
        <v>11.264287634972732</v>
      </c>
      <c r="D9" s="88">
        <v>4.8243367941670101</v>
      </c>
      <c r="E9" s="88">
        <v>-34.238790960195672</v>
      </c>
      <c r="F9" s="88">
        <v>43.913052277237767</v>
      </c>
      <c r="G9" s="387"/>
      <c r="H9" s="387"/>
    </row>
    <row r="10" spans="1:8" s="51" customFormat="1" ht="32.25" customHeight="1">
      <c r="A10" s="153" t="s">
        <v>6</v>
      </c>
      <c r="B10" s="86" t="s">
        <v>7</v>
      </c>
      <c r="C10" s="88">
        <v>2.1027611935380293</v>
      </c>
      <c r="D10" s="88">
        <v>25.642511792386486</v>
      </c>
      <c r="E10" s="88">
        <v>-20.33645893691039</v>
      </c>
      <c r="F10" s="88">
        <v>18.79833846282051</v>
      </c>
      <c r="G10" s="387"/>
      <c r="H10" s="387"/>
    </row>
    <row r="11" spans="1:8" s="51" customFormat="1" ht="32.25" customHeight="1">
      <c r="A11" s="153" t="s">
        <v>8</v>
      </c>
      <c r="B11" s="154" t="s">
        <v>9</v>
      </c>
      <c r="C11" s="88">
        <v>-1.9747058889860796</v>
      </c>
      <c r="D11" s="88">
        <v>8.9087178653723669</v>
      </c>
      <c r="E11" s="88">
        <v>18.541148459357089</v>
      </c>
      <c r="F11" s="88">
        <v>-20.16361881625852</v>
      </c>
      <c r="G11" s="387"/>
      <c r="H11" s="387"/>
    </row>
    <row r="12" spans="1:8" s="51" customFormat="1" ht="32.25" customHeight="1">
      <c r="A12" s="155" t="s">
        <v>10</v>
      </c>
      <c r="B12" s="89" t="s">
        <v>113</v>
      </c>
      <c r="C12" s="88">
        <v>3.7923488220297941</v>
      </c>
      <c r="D12" s="88">
        <v>1.9999954735270933</v>
      </c>
      <c r="E12" s="88">
        <v>-50.450518353187164</v>
      </c>
      <c r="F12" s="88">
        <v>90.998896453005898</v>
      </c>
      <c r="G12" s="387"/>
      <c r="H12" s="387"/>
    </row>
    <row r="13" spans="1:8" s="51" customFormat="1" ht="32.25" customHeight="1">
      <c r="A13" s="155" t="s">
        <v>12</v>
      </c>
      <c r="B13" s="89" t="s">
        <v>114</v>
      </c>
      <c r="C13" s="88">
        <v>-2.1410685027477996</v>
      </c>
      <c r="D13" s="88">
        <v>-1.5346556778791438</v>
      </c>
      <c r="E13" s="88">
        <v>-15.283240113320971</v>
      </c>
      <c r="F13" s="88">
        <v>11.712208151244894</v>
      </c>
      <c r="G13" s="387"/>
      <c r="H13" s="387"/>
    </row>
    <row r="14" spans="1:8" s="51" customFormat="1" ht="32.25" customHeight="1">
      <c r="A14" s="155" t="s">
        <v>14</v>
      </c>
      <c r="B14" s="86" t="s">
        <v>115</v>
      </c>
      <c r="C14" s="88">
        <v>-2.9158534768265554</v>
      </c>
      <c r="D14" s="88">
        <v>0.91926033318345901</v>
      </c>
      <c r="E14" s="88">
        <v>-45.568212564169876</v>
      </c>
      <c r="F14" s="88">
        <v>73.867086865680278</v>
      </c>
      <c r="G14" s="387"/>
      <c r="H14" s="387"/>
    </row>
    <row r="15" spans="1:8" s="51" customFormat="1" ht="32.25" customHeight="1">
      <c r="A15" s="155" t="s">
        <v>16</v>
      </c>
      <c r="B15" s="86" t="s">
        <v>17</v>
      </c>
      <c r="C15" s="88">
        <v>5.962758660613602</v>
      </c>
      <c r="D15" s="88">
        <v>5.7774942904933511</v>
      </c>
      <c r="E15" s="88">
        <v>-13.812618506585267</v>
      </c>
      <c r="F15" s="88">
        <v>9.8060545566385713</v>
      </c>
      <c r="G15" s="387"/>
      <c r="H15" s="387"/>
    </row>
    <row r="16" spans="1:8" s="51" customFormat="1" ht="32.25" customHeight="1">
      <c r="A16" s="155" t="s">
        <v>18</v>
      </c>
      <c r="B16" s="86" t="s">
        <v>116</v>
      </c>
      <c r="C16" s="88">
        <v>5.3603938227137888</v>
      </c>
      <c r="D16" s="88">
        <v>5.4285284726490488</v>
      </c>
      <c r="E16" s="88">
        <v>-6.9063828319687559</v>
      </c>
      <c r="F16" s="88">
        <v>1.659991331926264</v>
      </c>
      <c r="G16" s="387"/>
      <c r="H16" s="387"/>
    </row>
    <row r="17" spans="1:17" s="51" customFormat="1" ht="32.25" customHeight="1">
      <c r="A17" s="155" t="s">
        <v>20</v>
      </c>
      <c r="B17" s="91" t="s">
        <v>117</v>
      </c>
      <c r="C17" s="88">
        <v>0.92965416910313081</v>
      </c>
      <c r="D17" s="88">
        <v>4.6716402917883215</v>
      </c>
      <c r="E17" s="88">
        <v>-11.14435843850184</v>
      </c>
      <c r="F17" s="88">
        <v>6.5086712339996353</v>
      </c>
      <c r="G17" s="387"/>
      <c r="H17" s="387"/>
    </row>
    <row r="18" spans="1:17" s="51" customFormat="1" ht="32.25" customHeight="1">
      <c r="A18" s="155" t="s">
        <v>22</v>
      </c>
      <c r="B18" s="91" t="s">
        <v>118</v>
      </c>
      <c r="C18" s="88">
        <v>15.812388816052405</v>
      </c>
      <c r="D18" s="88">
        <v>6.0397288072953046</v>
      </c>
      <c r="E18" s="88">
        <v>-6.311894951488668</v>
      </c>
      <c r="F18" s="88">
        <v>1.0149186970891577</v>
      </c>
      <c r="G18" s="387"/>
      <c r="H18" s="387"/>
    </row>
    <row r="19" spans="1:17" s="51" customFormat="1" ht="32.25" customHeight="1">
      <c r="A19" s="153" t="s">
        <v>24</v>
      </c>
      <c r="B19" s="154" t="s">
        <v>119</v>
      </c>
      <c r="C19" s="88">
        <v>7.0407545797490911</v>
      </c>
      <c r="D19" s="88">
        <v>-14.934969847962236</v>
      </c>
      <c r="E19" s="88">
        <v>5.0420844187596003</v>
      </c>
      <c r="F19" s="88">
        <v>-9.9037650792318743</v>
      </c>
      <c r="G19" s="387"/>
      <c r="H19" s="387"/>
    </row>
    <row r="20" spans="1:17" s="51" customFormat="1" ht="50.25" customHeight="1">
      <c r="A20" s="155" t="s">
        <v>26</v>
      </c>
      <c r="B20" s="93" t="s">
        <v>120</v>
      </c>
      <c r="C20" s="88">
        <v>5.7399665337319448</v>
      </c>
      <c r="D20" s="88">
        <v>-2.4564692498475296</v>
      </c>
      <c r="E20" s="88">
        <v>-43.988058578100585</v>
      </c>
      <c r="F20" s="88">
        <v>68.962119043057299</v>
      </c>
      <c r="G20" s="387"/>
      <c r="H20" s="387"/>
    </row>
    <row r="21" spans="1:17" s="51" customFormat="1" ht="32.25" customHeight="1">
      <c r="A21" s="156" t="s">
        <v>32</v>
      </c>
      <c r="B21" s="157" t="s">
        <v>121</v>
      </c>
      <c r="C21" s="98">
        <v>-7.703791444445045</v>
      </c>
      <c r="D21" s="98">
        <v>12.418282259112971</v>
      </c>
      <c r="E21" s="98">
        <v>-15.722170539467967</v>
      </c>
      <c r="F21" s="98">
        <v>12.294020561976367</v>
      </c>
      <c r="G21" s="387"/>
      <c r="H21" s="387"/>
    </row>
    <row r="22" spans="1:17" s="51" customFormat="1" ht="32.25" customHeight="1">
      <c r="A22" s="159"/>
      <c r="B22" s="96" t="s">
        <v>201</v>
      </c>
      <c r="C22" s="98">
        <v>11.823053777070342</v>
      </c>
      <c r="D22" s="98">
        <v>2.4154137382114982</v>
      </c>
      <c r="E22" s="98">
        <v>15.247911170774614</v>
      </c>
      <c r="F22" s="98">
        <v>-17.882274670157813</v>
      </c>
      <c r="G22" s="387"/>
      <c r="H22" s="387"/>
    </row>
    <row r="23" spans="1:17" s="51" customFormat="1" ht="32.25" customHeight="1">
      <c r="A23" s="160"/>
      <c r="B23" s="161" t="s">
        <v>123</v>
      </c>
      <c r="C23" s="117">
        <v>4.6708533519972804</v>
      </c>
      <c r="D23" s="117">
        <v>3.8370071656963205</v>
      </c>
      <c r="E23" s="117">
        <v>-4.7723573948817801</v>
      </c>
      <c r="F23" s="117">
        <v>-0.61818128162859409</v>
      </c>
      <c r="G23" s="387"/>
      <c r="H23" s="387"/>
    </row>
    <row r="24" spans="1:17" s="164" customFormat="1" ht="32.25" customHeight="1">
      <c r="A24" s="163" t="s">
        <v>63</v>
      </c>
      <c r="B24" s="142" t="s">
        <v>124</v>
      </c>
      <c r="C24" s="98">
        <v>0.54082511211719009</v>
      </c>
      <c r="D24" s="98">
        <v>0.94426228239794341</v>
      </c>
      <c r="E24" s="120">
        <v>-28.051391462150761</v>
      </c>
      <c r="F24" s="120">
        <v>31.536891493615883</v>
      </c>
      <c r="G24" s="387"/>
      <c r="H24" s="387"/>
    </row>
    <row r="25" spans="1:17" ht="50.25" customHeight="1">
      <c r="A25" s="165"/>
      <c r="B25" s="143" t="s">
        <v>125</v>
      </c>
      <c r="C25" s="113">
        <v>4.0436611782779721</v>
      </c>
      <c r="D25" s="113">
        <v>3.421105318763324</v>
      </c>
      <c r="E25" s="117">
        <v>-7.9145405745569235</v>
      </c>
      <c r="F25" s="117">
        <v>2.7729716874807622</v>
      </c>
      <c r="G25" s="387"/>
      <c r="H25" s="387"/>
    </row>
    <row r="26" spans="1:17">
      <c r="A26" s="166"/>
      <c r="B26" s="167"/>
      <c r="C26" s="168"/>
      <c r="D26" s="169"/>
      <c r="E26" s="168"/>
    </row>
    <row r="27" spans="1:17" s="2" customFormat="1" ht="12.75" customHeight="1">
      <c r="A27" s="574" t="s">
        <v>53</v>
      </c>
      <c r="B27" s="574"/>
      <c r="C27" s="574"/>
      <c r="D27" s="574"/>
      <c r="E27" s="574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7" ht="19.5" customHeight="1">
      <c r="A28" s="29" t="s">
        <v>166</v>
      </c>
      <c r="B28" s="30"/>
      <c r="C28" s="30"/>
      <c r="D28" s="30"/>
      <c r="E28" s="30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ht="14.25" customHeight="1">
      <c r="A29" s="29" t="s">
        <v>167</v>
      </c>
      <c r="B29" s="30"/>
      <c r="C29" s="26"/>
      <c r="D29" s="26"/>
      <c r="E29" s="26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ht="21" customHeight="1">
      <c r="A30" s="29" t="s">
        <v>168</v>
      </c>
      <c r="B30" s="30"/>
      <c r="C30" s="26"/>
      <c r="D30" s="26"/>
      <c r="E30" s="26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</row>
    <row r="31" spans="1:17" ht="15.75" customHeight="1">
      <c r="A31" s="29" t="s">
        <v>169</v>
      </c>
      <c r="B31" s="29"/>
      <c r="C31" s="26"/>
      <c r="D31" s="26"/>
      <c r="E31" s="26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17" ht="12.75" customHeight="1">
      <c r="A32" s="29" t="s">
        <v>170</v>
      </c>
      <c r="B32" s="29"/>
      <c r="C32" s="26"/>
      <c r="D32" s="26"/>
      <c r="E32" s="26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</row>
    <row r="33" spans="1:17" ht="13.5" customHeight="1">
      <c r="A33" s="116" t="s">
        <v>306</v>
      </c>
      <c r="B33" s="20"/>
      <c r="C33" s="26"/>
      <c r="D33" s="26"/>
      <c r="E33" s="26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ht="13.5" customHeight="1">
      <c r="A34" s="116" t="s">
        <v>131</v>
      </c>
      <c r="B34" s="20"/>
      <c r="C34" s="456"/>
      <c r="D34" s="456"/>
      <c r="E34" s="26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7" ht="13.5" customHeight="1">
      <c r="A35" s="581" t="s">
        <v>132</v>
      </c>
      <c r="B35" s="581"/>
      <c r="C35" s="26"/>
      <c r="D35" s="26"/>
      <c r="E35" s="26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7" ht="13.5" customHeight="1">
      <c r="A36" s="540" t="s">
        <v>134</v>
      </c>
      <c r="B36" s="540"/>
      <c r="D36" s="144"/>
    </row>
    <row r="37" spans="1:17" ht="13.5" customHeight="1">
      <c r="A37" s="23" t="s">
        <v>52</v>
      </c>
      <c r="B37" s="23"/>
      <c r="D37" s="144"/>
    </row>
    <row r="38" spans="1:17" ht="13.5" customHeight="1">
      <c r="D38" s="144"/>
    </row>
    <row r="39" spans="1:17">
      <c r="D39" s="144"/>
    </row>
    <row r="40" spans="1:17">
      <c r="D40" s="144"/>
    </row>
    <row r="41" spans="1:17">
      <c r="D41" s="144"/>
    </row>
    <row r="42" spans="1:17">
      <c r="D42" s="144"/>
    </row>
    <row r="43" spans="1:17">
      <c r="D43" s="144"/>
    </row>
    <row r="44" spans="1:17">
      <c r="D44" s="144"/>
    </row>
    <row r="45" spans="1:17">
      <c r="D45" s="144"/>
    </row>
    <row r="46" spans="1:17">
      <c r="D46" s="144"/>
    </row>
    <row r="47" spans="1:17">
      <c r="D47" s="144"/>
    </row>
    <row r="48" spans="1:17">
      <c r="D48" s="144"/>
    </row>
    <row r="49" spans="4:4">
      <c r="D49" s="144"/>
    </row>
    <row r="50" spans="4:4">
      <c r="D50" s="144"/>
    </row>
    <row r="51" spans="4:4">
      <c r="D51" s="144"/>
    </row>
    <row r="52" spans="4:4">
      <c r="D52" s="144"/>
    </row>
    <row r="53" spans="4:4">
      <c r="D53" s="144"/>
    </row>
    <row r="54" spans="4:4">
      <c r="D54" s="144"/>
    </row>
    <row r="55" spans="4:4">
      <c r="D55" s="144"/>
    </row>
    <row r="56" spans="4:4">
      <c r="D56" s="144"/>
    </row>
  </sheetData>
  <mergeCells count="6">
    <mergeCell ref="A35:B35"/>
    <mergeCell ref="A5:A6"/>
    <mergeCell ref="A27:E27"/>
    <mergeCell ref="A1:F1"/>
    <mergeCell ref="A2:F2"/>
    <mergeCell ref="A3:F3"/>
  </mergeCells>
  <printOptions horizontalCentered="1"/>
  <pageMargins left="0.19685039370078741" right="0.19685039370078741" top="0.59055118110236227" bottom="0.59055118110236227" header="0.31496062992125984" footer="0.31496062992125984"/>
  <pageSetup scale="65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theme="6" tint="0.79998168889431442"/>
  </sheetPr>
  <dimension ref="A1:W57"/>
  <sheetViews>
    <sheetView zoomScale="80" zoomScaleNormal="80" zoomScaleSheetLayoutView="80" workbookViewId="0">
      <selection sqref="A1:F1"/>
    </sheetView>
  </sheetViews>
  <sheetFormatPr baseColWidth="10" defaultColWidth="10.7109375" defaultRowHeight="12.75"/>
  <cols>
    <col min="1" max="1" width="17.42578125" style="24" customWidth="1"/>
    <col min="2" max="2" width="56.85546875" style="24" customWidth="1"/>
    <col min="3" max="5" width="14.5703125" style="24" customWidth="1"/>
    <col min="6" max="6" width="14.7109375" style="388" customWidth="1"/>
    <col min="7" max="8" width="11.42578125" style="388" customWidth="1"/>
    <col min="9" max="11" width="11.42578125" style="24" customWidth="1"/>
    <col min="12" max="13" width="11.42578125" style="445" customWidth="1"/>
    <col min="14" max="237" width="11.42578125" style="24" customWidth="1"/>
    <col min="238" max="238" width="12.28515625" style="24" customWidth="1"/>
    <col min="239" max="239" width="56.28515625" style="24" customWidth="1"/>
    <col min="240" max="255" width="10.7109375" style="24"/>
    <col min="256" max="256" width="17.42578125" style="24" customWidth="1"/>
    <col min="257" max="257" width="56.85546875" style="24" customWidth="1"/>
    <col min="258" max="261" width="14.5703125" style="24" customWidth="1"/>
    <col min="262" max="493" width="11.42578125" style="24" customWidth="1"/>
    <col min="494" max="494" width="12.28515625" style="24" customWidth="1"/>
    <col min="495" max="495" width="56.28515625" style="24" customWidth="1"/>
    <col min="496" max="511" width="10.7109375" style="24"/>
    <col min="512" max="512" width="17.42578125" style="24" customWidth="1"/>
    <col min="513" max="513" width="56.85546875" style="24" customWidth="1"/>
    <col min="514" max="517" width="14.5703125" style="24" customWidth="1"/>
    <col min="518" max="749" width="11.42578125" style="24" customWidth="1"/>
    <col min="750" max="750" width="12.28515625" style="24" customWidth="1"/>
    <col min="751" max="751" width="56.28515625" style="24" customWidth="1"/>
    <col min="752" max="767" width="10.7109375" style="24"/>
    <col min="768" max="768" width="17.42578125" style="24" customWidth="1"/>
    <col min="769" max="769" width="56.85546875" style="24" customWidth="1"/>
    <col min="770" max="773" width="14.5703125" style="24" customWidth="1"/>
    <col min="774" max="1005" width="11.42578125" style="24" customWidth="1"/>
    <col min="1006" max="1006" width="12.28515625" style="24" customWidth="1"/>
    <col min="1007" max="1007" width="56.28515625" style="24" customWidth="1"/>
    <col min="1008" max="1023" width="10.7109375" style="24"/>
    <col min="1024" max="1024" width="17.42578125" style="24" customWidth="1"/>
    <col min="1025" max="1025" width="56.85546875" style="24" customWidth="1"/>
    <col min="1026" max="1029" width="14.5703125" style="24" customWidth="1"/>
    <col min="1030" max="1261" width="11.42578125" style="24" customWidth="1"/>
    <col min="1262" max="1262" width="12.28515625" style="24" customWidth="1"/>
    <col min="1263" max="1263" width="56.28515625" style="24" customWidth="1"/>
    <col min="1264" max="1279" width="10.7109375" style="24"/>
    <col min="1280" max="1280" width="17.42578125" style="24" customWidth="1"/>
    <col min="1281" max="1281" width="56.85546875" style="24" customWidth="1"/>
    <col min="1282" max="1285" width="14.5703125" style="24" customWidth="1"/>
    <col min="1286" max="1517" width="11.42578125" style="24" customWidth="1"/>
    <col min="1518" max="1518" width="12.28515625" style="24" customWidth="1"/>
    <col min="1519" max="1519" width="56.28515625" style="24" customWidth="1"/>
    <col min="1520" max="1535" width="10.7109375" style="24"/>
    <col min="1536" max="1536" width="17.42578125" style="24" customWidth="1"/>
    <col min="1537" max="1537" width="56.85546875" style="24" customWidth="1"/>
    <col min="1538" max="1541" width="14.5703125" style="24" customWidth="1"/>
    <col min="1542" max="1773" width="11.42578125" style="24" customWidth="1"/>
    <col min="1774" max="1774" width="12.28515625" style="24" customWidth="1"/>
    <col min="1775" max="1775" width="56.28515625" style="24" customWidth="1"/>
    <col min="1776" max="1791" width="10.7109375" style="24"/>
    <col min="1792" max="1792" width="17.42578125" style="24" customWidth="1"/>
    <col min="1793" max="1793" width="56.85546875" style="24" customWidth="1"/>
    <col min="1794" max="1797" width="14.5703125" style="24" customWidth="1"/>
    <col min="1798" max="2029" width="11.42578125" style="24" customWidth="1"/>
    <col min="2030" max="2030" width="12.28515625" style="24" customWidth="1"/>
    <col min="2031" max="2031" width="56.28515625" style="24" customWidth="1"/>
    <col min="2032" max="2047" width="10.7109375" style="24"/>
    <col min="2048" max="2048" width="17.42578125" style="24" customWidth="1"/>
    <col min="2049" max="2049" width="56.85546875" style="24" customWidth="1"/>
    <col min="2050" max="2053" width="14.5703125" style="24" customWidth="1"/>
    <col min="2054" max="2285" width="11.42578125" style="24" customWidth="1"/>
    <col min="2286" max="2286" width="12.28515625" style="24" customWidth="1"/>
    <col min="2287" max="2287" width="56.28515625" style="24" customWidth="1"/>
    <col min="2288" max="2303" width="10.7109375" style="24"/>
    <col min="2304" max="2304" width="17.42578125" style="24" customWidth="1"/>
    <col min="2305" max="2305" width="56.85546875" style="24" customWidth="1"/>
    <col min="2306" max="2309" width="14.5703125" style="24" customWidth="1"/>
    <col min="2310" max="2541" width="11.42578125" style="24" customWidth="1"/>
    <col min="2542" max="2542" width="12.28515625" style="24" customWidth="1"/>
    <col min="2543" max="2543" width="56.28515625" style="24" customWidth="1"/>
    <col min="2544" max="2559" width="10.7109375" style="24"/>
    <col min="2560" max="2560" width="17.42578125" style="24" customWidth="1"/>
    <col min="2561" max="2561" width="56.85546875" style="24" customWidth="1"/>
    <col min="2562" max="2565" width="14.5703125" style="24" customWidth="1"/>
    <col min="2566" max="2797" width="11.42578125" style="24" customWidth="1"/>
    <col min="2798" max="2798" width="12.28515625" style="24" customWidth="1"/>
    <col min="2799" max="2799" width="56.28515625" style="24" customWidth="1"/>
    <col min="2800" max="2815" width="10.7109375" style="24"/>
    <col min="2816" max="2816" width="17.42578125" style="24" customWidth="1"/>
    <col min="2817" max="2817" width="56.85546875" style="24" customWidth="1"/>
    <col min="2818" max="2821" width="14.5703125" style="24" customWidth="1"/>
    <col min="2822" max="3053" width="11.42578125" style="24" customWidth="1"/>
    <col min="3054" max="3054" width="12.28515625" style="24" customWidth="1"/>
    <col min="3055" max="3055" width="56.28515625" style="24" customWidth="1"/>
    <col min="3056" max="3071" width="10.7109375" style="24"/>
    <col min="3072" max="3072" width="17.42578125" style="24" customWidth="1"/>
    <col min="3073" max="3073" width="56.85546875" style="24" customWidth="1"/>
    <col min="3074" max="3077" width="14.5703125" style="24" customWidth="1"/>
    <col min="3078" max="3309" width="11.42578125" style="24" customWidth="1"/>
    <col min="3310" max="3310" width="12.28515625" style="24" customWidth="1"/>
    <col min="3311" max="3311" width="56.28515625" style="24" customWidth="1"/>
    <col min="3312" max="3327" width="10.7109375" style="24"/>
    <col min="3328" max="3328" width="17.42578125" style="24" customWidth="1"/>
    <col min="3329" max="3329" width="56.85546875" style="24" customWidth="1"/>
    <col min="3330" max="3333" width="14.5703125" style="24" customWidth="1"/>
    <col min="3334" max="3565" width="11.42578125" style="24" customWidth="1"/>
    <col min="3566" max="3566" width="12.28515625" style="24" customWidth="1"/>
    <col min="3567" max="3567" width="56.28515625" style="24" customWidth="1"/>
    <col min="3568" max="3583" width="10.7109375" style="24"/>
    <col min="3584" max="3584" width="17.42578125" style="24" customWidth="1"/>
    <col min="3585" max="3585" width="56.85546875" style="24" customWidth="1"/>
    <col min="3586" max="3589" width="14.5703125" style="24" customWidth="1"/>
    <col min="3590" max="3821" width="11.42578125" style="24" customWidth="1"/>
    <col min="3822" max="3822" width="12.28515625" style="24" customWidth="1"/>
    <col min="3823" max="3823" width="56.28515625" style="24" customWidth="1"/>
    <col min="3824" max="3839" width="10.7109375" style="24"/>
    <col min="3840" max="3840" width="17.42578125" style="24" customWidth="1"/>
    <col min="3841" max="3841" width="56.85546875" style="24" customWidth="1"/>
    <col min="3842" max="3845" width="14.5703125" style="24" customWidth="1"/>
    <col min="3846" max="4077" width="11.42578125" style="24" customWidth="1"/>
    <col min="4078" max="4078" width="12.28515625" style="24" customWidth="1"/>
    <col min="4079" max="4079" width="56.28515625" style="24" customWidth="1"/>
    <col min="4080" max="4095" width="10.7109375" style="24"/>
    <col min="4096" max="4096" width="17.42578125" style="24" customWidth="1"/>
    <col min="4097" max="4097" width="56.85546875" style="24" customWidth="1"/>
    <col min="4098" max="4101" width="14.5703125" style="24" customWidth="1"/>
    <col min="4102" max="4333" width="11.42578125" style="24" customWidth="1"/>
    <col min="4334" max="4334" width="12.28515625" style="24" customWidth="1"/>
    <col min="4335" max="4335" width="56.28515625" style="24" customWidth="1"/>
    <col min="4336" max="4351" width="10.7109375" style="24"/>
    <col min="4352" max="4352" width="17.42578125" style="24" customWidth="1"/>
    <col min="4353" max="4353" width="56.85546875" style="24" customWidth="1"/>
    <col min="4354" max="4357" width="14.5703125" style="24" customWidth="1"/>
    <col min="4358" max="4589" width="11.42578125" style="24" customWidth="1"/>
    <col min="4590" max="4590" width="12.28515625" style="24" customWidth="1"/>
    <col min="4591" max="4591" width="56.28515625" style="24" customWidth="1"/>
    <col min="4592" max="4607" width="10.7109375" style="24"/>
    <col min="4608" max="4608" width="17.42578125" style="24" customWidth="1"/>
    <col min="4609" max="4609" width="56.85546875" style="24" customWidth="1"/>
    <col min="4610" max="4613" width="14.5703125" style="24" customWidth="1"/>
    <col min="4614" max="4845" width="11.42578125" style="24" customWidth="1"/>
    <col min="4846" max="4846" width="12.28515625" style="24" customWidth="1"/>
    <col min="4847" max="4847" width="56.28515625" style="24" customWidth="1"/>
    <col min="4848" max="4863" width="10.7109375" style="24"/>
    <col min="4864" max="4864" width="17.42578125" style="24" customWidth="1"/>
    <col min="4865" max="4865" width="56.85546875" style="24" customWidth="1"/>
    <col min="4866" max="4869" width="14.5703125" style="24" customWidth="1"/>
    <col min="4870" max="5101" width="11.42578125" style="24" customWidth="1"/>
    <col min="5102" max="5102" width="12.28515625" style="24" customWidth="1"/>
    <col min="5103" max="5103" width="56.28515625" style="24" customWidth="1"/>
    <col min="5104" max="5119" width="10.7109375" style="24"/>
    <col min="5120" max="5120" width="17.42578125" style="24" customWidth="1"/>
    <col min="5121" max="5121" width="56.85546875" style="24" customWidth="1"/>
    <col min="5122" max="5125" width="14.5703125" style="24" customWidth="1"/>
    <col min="5126" max="5357" width="11.42578125" style="24" customWidth="1"/>
    <col min="5358" max="5358" width="12.28515625" style="24" customWidth="1"/>
    <col min="5359" max="5359" width="56.28515625" style="24" customWidth="1"/>
    <col min="5360" max="5375" width="10.7109375" style="24"/>
    <col min="5376" max="5376" width="17.42578125" style="24" customWidth="1"/>
    <col min="5377" max="5377" width="56.85546875" style="24" customWidth="1"/>
    <col min="5378" max="5381" width="14.5703125" style="24" customWidth="1"/>
    <col min="5382" max="5613" width="11.42578125" style="24" customWidth="1"/>
    <col min="5614" max="5614" width="12.28515625" style="24" customWidth="1"/>
    <col min="5615" max="5615" width="56.28515625" style="24" customWidth="1"/>
    <col min="5616" max="5631" width="10.7109375" style="24"/>
    <col min="5632" max="5632" width="17.42578125" style="24" customWidth="1"/>
    <col min="5633" max="5633" width="56.85546875" style="24" customWidth="1"/>
    <col min="5634" max="5637" width="14.5703125" style="24" customWidth="1"/>
    <col min="5638" max="5869" width="11.42578125" style="24" customWidth="1"/>
    <col min="5870" max="5870" width="12.28515625" style="24" customWidth="1"/>
    <col min="5871" max="5871" width="56.28515625" style="24" customWidth="1"/>
    <col min="5872" max="5887" width="10.7109375" style="24"/>
    <col min="5888" max="5888" width="17.42578125" style="24" customWidth="1"/>
    <col min="5889" max="5889" width="56.85546875" style="24" customWidth="1"/>
    <col min="5890" max="5893" width="14.5703125" style="24" customWidth="1"/>
    <col min="5894" max="6125" width="11.42578125" style="24" customWidth="1"/>
    <col min="6126" max="6126" width="12.28515625" style="24" customWidth="1"/>
    <col min="6127" max="6127" width="56.28515625" style="24" customWidth="1"/>
    <col min="6128" max="6143" width="10.7109375" style="24"/>
    <col min="6144" max="6144" width="17.42578125" style="24" customWidth="1"/>
    <col min="6145" max="6145" width="56.85546875" style="24" customWidth="1"/>
    <col min="6146" max="6149" width="14.5703125" style="24" customWidth="1"/>
    <col min="6150" max="6381" width="11.42578125" style="24" customWidth="1"/>
    <col min="6382" max="6382" width="12.28515625" style="24" customWidth="1"/>
    <col min="6383" max="6383" width="56.28515625" style="24" customWidth="1"/>
    <col min="6384" max="6399" width="10.7109375" style="24"/>
    <col min="6400" max="6400" width="17.42578125" style="24" customWidth="1"/>
    <col min="6401" max="6401" width="56.85546875" style="24" customWidth="1"/>
    <col min="6402" max="6405" width="14.5703125" style="24" customWidth="1"/>
    <col min="6406" max="6637" width="11.42578125" style="24" customWidth="1"/>
    <col min="6638" max="6638" width="12.28515625" style="24" customWidth="1"/>
    <col min="6639" max="6639" width="56.28515625" style="24" customWidth="1"/>
    <col min="6640" max="6655" width="10.7109375" style="24"/>
    <col min="6656" max="6656" width="17.42578125" style="24" customWidth="1"/>
    <col min="6657" max="6657" width="56.85546875" style="24" customWidth="1"/>
    <col min="6658" max="6661" width="14.5703125" style="24" customWidth="1"/>
    <col min="6662" max="6893" width="11.42578125" style="24" customWidth="1"/>
    <col min="6894" max="6894" width="12.28515625" style="24" customWidth="1"/>
    <col min="6895" max="6895" width="56.28515625" style="24" customWidth="1"/>
    <col min="6896" max="6911" width="10.7109375" style="24"/>
    <col min="6912" max="6912" width="17.42578125" style="24" customWidth="1"/>
    <col min="6913" max="6913" width="56.85546875" style="24" customWidth="1"/>
    <col min="6914" max="6917" width="14.5703125" style="24" customWidth="1"/>
    <col min="6918" max="7149" width="11.42578125" style="24" customWidth="1"/>
    <col min="7150" max="7150" width="12.28515625" style="24" customWidth="1"/>
    <col min="7151" max="7151" width="56.28515625" style="24" customWidth="1"/>
    <col min="7152" max="7167" width="10.7109375" style="24"/>
    <col min="7168" max="7168" width="17.42578125" style="24" customWidth="1"/>
    <col min="7169" max="7169" width="56.85546875" style="24" customWidth="1"/>
    <col min="7170" max="7173" width="14.5703125" style="24" customWidth="1"/>
    <col min="7174" max="7405" width="11.42578125" style="24" customWidth="1"/>
    <col min="7406" max="7406" width="12.28515625" style="24" customWidth="1"/>
    <col min="7407" max="7407" width="56.28515625" style="24" customWidth="1"/>
    <col min="7408" max="7423" width="10.7109375" style="24"/>
    <col min="7424" max="7424" width="17.42578125" style="24" customWidth="1"/>
    <col min="7425" max="7425" width="56.85546875" style="24" customWidth="1"/>
    <col min="7426" max="7429" width="14.5703125" style="24" customWidth="1"/>
    <col min="7430" max="7661" width="11.42578125" style="24" customWidth="1"/>
    <col min="7662" max="7662" width="12.28515625" style="24" customWidth="1"/>
    <col min="7663" max="7663" width="56.28515625" style="24" customWidth="1"/>
    <col min="7664" max="7679" width="10.7109375" style="24"/>
    <col min="7680" max="7680" width="17.42578125" style="24" customWidth="1"/>
    <col min="7681" max="7681" width="56.85546875" style="24" customWidth="1"/>
    <col min="7682" max="7685" width="14.5703125" style="24" customWidth="1"/>
    <col min="7686" max="7917" width="11.42578125" style="24" customWidth="1"/>
    <col min="7918" max="7918" width="12.28515625" style="24" customWidth="1"/>
    <col min="7919" max="7919" width="56.28515625" style="24" customWidth="1"/>
    <col min="7920" max="7935" width="10.7109375" style="24"/>
    <col min="7936" max="7936" width="17.42578125" style="24" customWidth="1"/>
    <col min="7937" max="7937" width="56.85546875" style="24" customWidth="1"/>
    <col min="7938" max="7941" width="14.5703125" style="24" customWidth="1"/>
    <col min="7942" max="8173" width="11.42578125" style="24" customWidth="1"/>
    <col min="8174" max="8174" width="12.28515625" style="24" customWidth="1"/>
    <col min="8175" max="8175" width="56.28515625" style="24" customWidth="1"/>
    <col min="8176" max="8191" width="10.7109375" style="24"/>
    <col min="8192" max="8192" width="17.42578125" style="24" customWidth="1"/>
    <col min="8193" max="8193" width="56.85546875" style="24" customWidth="1"/>
    <col min="8194" max="8197" width="14.5703125" style="24" customWidth="1"/>
    <col min="8198" max="8429" width="11.42578125" style="24" customWidth="1"/>
    <col min="8430" max="8430" width="12.28515625" style="24" customWidth="1"/>
    <col min="8431" max="8431" width="56.28515625" style="24" customWidth="1"/>
    <col min="8432" max="8447" width="10.7109375" style="24"/>
    <col min="8448" max="8448" width="17.42578125" style="24" customWidth="1"/>
    <col min="8449" max="8449" width="56.85546875" style="24" customWidth="1"/>
    <col min="8450" max="8453" width="14.5703125" style="24" customWidth="1"/>
    <col min="8454" max="8685" width="11.42578125" style="24" customWidth="1"/>
    <col min="8686" max="8686" width="12.28515625" style="24" customWidth="1"/>
    <col min="8687" max="8687" width="56.28515625" style="24" customWidth="1"/>
    <col min="8688" max="8703" width="10.7109375" style="24"/>
    <col min="8704" max="8704" width="17.42578125" style="24" customWidth="1"/>
    <col min="8705" max="8705" width="56.85546875" style="24" customWidth="1"/>
    <col min="8706" max="8709" width="14.5703125" style="24" customWidth="1"/>
    <col min="8710" max="8941" width="11.42578125" style="24" customWidth="1"/>
    <col min="8942" max="8942" width="12.28515625" style="24" customWidth="1"/>
    <col min="8943" max="8943" width="56.28515625" style="24" customWidth="1"/>
    <col min="8944" max="8959" width="10.7109375" style="24"/>
    <col min="8960" max="8960" width="17.42578125" style="24" customWidth="1"/>
    <col min="8961" max="8961" width="56.85546875" style="24" customWidth="1"/>
    <col min="8962" max="8965" width="14.5703125" style="24" customWidth="1"/>
    <col min="8966" max="9197" width="11.42578125" style="24" customWidth="1"/>
    <col min="9198" max="9198" width="12.28515625" style="24" customWidth="1"/>
    <col min="9199" max="9199" width="56.28515625" style="24" customWidth="1"/>
    <col min="9200" max="9215" width="10.7109375" style="24"/>
    <col min="9216" max="9216" width="17.42578125" style="24" customWidth="1"/>
    <col min="9217" max="9217" width="56.85546875" style="24" customWidth="1"/>
    <col min="9218" max="9221" width="14.5703125" style="24" customWidth="1"/>
    <col min="9222" max="9453" width="11.42578125" style="24" customWidth="1"/>
    <col min="9454" max="9454" width="12.28515625" style="24" customWidth="1"/>
    <col min="9455" max="9455" width="56.28515625" style="24" customWidth="1"/>
    <col min="9456" max="9471" width="10.7109375" style="24"/>
    <col min="9472" max="9472" width="17.42578125" style="24" customWidth="1"/>
    <col min="9473" max="9473" width="56.85546875" style="24" customWidth="1"/>
    <col min="9474" max="9477" width="14.5703125" style="24" customWidth="1"/>
    <col min="9478" max="9709" width="11.42578125" style="24" customWidth="1"/>
    <col min="9710" max="9710" width="12.28515625" style="24" customWidth="1"/>
    <col min="9711" max="9711" width="56.28515625" style="24" customWidth="1"/>
    <col min="9712" max="9727" width="10.7109375" style="24"/>
    <col min="9728" max="9728" width="17.42578125" style="24" customWidth="1"/>
    <col min="9729" max="9729" width="56.85546875" style="24" customWidth="1"/>
    <col min="9730" max="9733" width="14.5703125" style="24" customWidth="1"/>
    <col min="9734" max="9965" width="11.42578125" style="24" customWidth="1"/>
    <col min="9966" max="9966" width="12.28515625" style="24" customWidth="1"/>
    <col min="9967" max="9967" width="56.28515625" style="24" customWidth="1"/>
    <col min="9968" max="9983" width="10.7109375" style="24"/>
    <col min="9984" max="9984" width="17.42578125" style="24" customWidth="1"/>
    <col min="9985" max="9985" width="56.85546875" style="24" customWidth="1"/>
    <col min="9986" max="9989" width="14.5703125" style="24" customWidth="1"/>
    <col min="9990" max="10221" width="11.42578125" style="24" customWidth="1"/>
    <col min="10222" max="10222" width="12.28515625" style="24" customWidth="1"/>
    <col min="10223" max="10223" width="56.28515625" style="24" customWidth="1"/>
    <col min="10224" max="10239" width="10.7109375" style="24"/>
    <col min="10240" max="10240" width="17.42578125" style="24" customWidth="1"/>
    <col min="10241" max="10241" width="56.85546875" style="24" customWidth="1"/>
    <col min="10242" max="10245" width="14.5703125" style="24" customWidth="1"/>
    <col min="10246" max="10477" width="11.42578125" style="24" customWidth="1"/>
    <col min="10478" max="10478" width="12.28515625" style="24" customWidth="1"/>
    <col min="10479" max="10479" width="56.28515625" style="24" customWidth="1"/>
    <col min="10480" max="10495" width="10.7109375" style="24"/>
    <col min="10496" max="10496" width="17.42578125" style="24" customWidth="1"/>
    <col min="10497" max="10497" width="56.85546875" style="24" customWidth="1"/>
    <col min="10498" max="10501" width="14.5703125" style="24" customWidth="1"/>
    <col min="10502" max="10733" width="11.42578125" style="24" customWidth="1"/>
    <col min="10734" max="10734" width="12.28515625" style="24" customWidth="1"/>
    <col min="10735" max="10735" width="56.28515625" style="24" customWidth="1"/>
    <col min="10736" max="10751" width="10.7109375" style="24"/>
    <col min="10752" max="10752" width="17.42578125" style="24" customWidth="1"/>
    <col min="10753" max="10753" width="56.85546875" style="24" customWidth="1"/>
    <col min="10754" max="10757" width="14.5703125" style="24" customWidth="1"/>
    <col min="10758" max="10989" width="11.42578125" style="24" customWidth="1"/>
    <col min="10990" max="10990" width="12.28515625" style="24" customWidth="1"/>
    <col min="10991" max="10991" width="56.28515625" style="24" customWidth="1"/>
    <col min="10992" max="11007" width="10.7109375" style="24"/>
    <col min="11008" max="11008" width="17.42578125" style="24" customWidth="1"/>
    <col min="11009" max="11009" width="56.85546875" style="24" customWidth="1"/>
    <col min="11010" max="11013" width="14.5703125" style="24" customWidth="1"/>
    <col min="11014" max="11245" width="11.42578125" style="24" customWidth="1"/>
    <col min="11246" max="11246" width="12.28515625" style="24" customWidth="1"/>
    <col min="11247" max="11247" width="56.28515625" style="24" customWidth="1"/>
    <col min="11248" max="11263" width="10.7109375" style="24"/>
    <col min="11264" max="11264" width="17.42578125" style="24" customWidth="1"/>
    <col min="11265" max="11265" width="56.85546875" style="24" customWidth="1"/>
    <col min="11266" max="11269" width="14.5703125" style="24" customWidth="1"/>
    <col min="11270" max="11501" width="11.42578125" style="24" customWidth="1"/>
    <col min="11502" max="11502" width="12.28515625" style="24" customWidth="1"/>
    <col min="11503" max="11503" width="56.28515625" style="24" customWidth="1"/>
    <col min="11504" max="11519" width="10.7109375" style="24"/>
    <col min="11520" max="11520" width="17.42578125" style="24" customWidth="1"/>
    <col min="11521" max="11521" width="56.85546875" style="24" customWidth="1"/>
    <col min="11522" max="11525" width="14.5703125" style="24" customWidth="1"/>
    <col min="11526" max="11757" width="11.42578125" style="24" customWidth="1"/>
    <col min="11758" max="11758" width="12.28515625" style="24" customWidth="1"/>
    <col min="11759" max="11759" width="56.28515625" style="24" customWidth="1"/>
    <col min="11760" max="11775" width="10.7109375" style="24"/>
    <col min="11776" max="11776" width="17.42578125" style="24" customWidth="1"/>
    <col min="11777" max="11777" width="56.85546875" style="24" customWidth="1"/>
    <col min="11778" max="11781" width="14.5703125" style="24" customWidth="1"/>
    <col min="11782" max="12013" width="11.42578125" style="24" customWidth="1"/>
    <col min="12014" max="12014" width="12.28515625" style="24" customWidth="1"/>
    <col min="12015" max="12015" width="56.28515625" style="24" customWidth="1"/>
    <col min="12016" max="12031" width="10.7109375" style="24"/>
    <col min="12032" max="12032" width="17.42578125" style="24" customWidth="1"/>
    <col min="12033" max="12033" width="56.85546875" style="24" customWidth="1"/>
    <col min="12034" max="12037" width="14.5703125" style="24" customWidth="1"/>
    <col min="12038" max="12269" width="11.42578125" style="24" customWidth="1"/>
    <col min="12270" max="12270" width="12.28515625" style="24" customWidth="1"/>
    <col min="12271" max="12271" width="56.28515625" style="24" customWidth="1"/>
    <col min="12272" max="12287" width="10.7109375" style="24"/>
    <col min="12288" max="12288" width="17.42578125" style="24" customWidth="1"/>
    <col min="12289" max="12289" width="56.85546875" style="24" customWidth="1"/>
    <col min="12290" max="12293" width="14.5703125" style="24" customWidth="1"/>
    <col min="12294" max="12525" width="11.42578125" style="24" customWidth="1"/>
    <col min="12526" max="12526" width="12.28515625" style="24" customWidth="1"/>
    <col min="12527" max="12527" width="56.28515625" style="24" customWidth="1"/>
    <col min="12528" max="12543" width="10.7109375" style="24"/>
    <col min="12544" max="12544" width="17.42578125" style="24" customWidth="1"/>
    <col min="12545" max="12545" width="56.85546875" style="24" customWidth="1"/>
    <col min="12546" max="12549" width="14.5703125" style="24" customWidth="1"/>
    <col min="12550" max="12781" width="11.42578125" style="24" customWidth="1"/>
    <col min="12782" max="12782" width="12.28515625" style="24" customWidth="1"/>
    <col min="12783" max="12783" width="56.28515625" style="24" customWidth="1"/>
    <col min="12784" max="12799" width="10.7109375" style="24"/>
    <col min="12800" max="12800" width="17.42578125" style="24" customWidth="1"/>
    <col min="12801" max="12801" width="56.85546875" style="24" customWidth="1"/>
    <col min="12802" max="12805" width="14.5703125" style="24" customWidth="1"/>
    <col min="12806" max="13037" width="11.42578125" style="24" customWidth="1"/>
    <col min="13038" max="13038" width="12.28515625" style="24" customWidth="1"/>
    <col min="13039" max="13039" width="56.28515625" style="24" customWidth="1"/>
    <col min="13040" max="13055" width="10.7109375" style="24"/>
    <col min="13056" max="13056" width="17.42578125" style="24" customWidth="1"/>
    <col min="13057" max="13057" width="56.85546875" style="24" customWidth="1"/>
    <col min="13058" max="13061" width="14.5703125" style="24" customWidth="1"/>
    <col min="13062" max="13293" width="11.42578125" style="24" customWidth="1"/>
    <col min="13294" max="13294" width="12.28515625" style="24" customWidth="1"/>
    <col min="13295" max="13295" width="56.28515625" style="24" customWidth="1"/>
    <col min="13296" max="13311" width="10.7109375" style="24"/>
    <col min="13312" max="13312" width="17.42578125" style="24" customWidth="1"/>
    <col min="13313" max="13313" width="56.85546875" style="24" customWidth="1"/>
    <col min="13314" max="13317" width="14.5703125" style="24" customWidth="1"/>
    <col min="13318" max="13549" width="11.42578125" style="24" customWidth="1"/>
    <col min="13550" max="13550" width="12.28515625" style="24" customWidth="1"/>
    <col min="13551" max="13551" width="56.28515625" style="24" customWidth="1"/>
    <col min="13552" max="13567" width="10.7109375" style="24"/>
    <col min="13568" max="13568" width="17.42578125" style="24" customWidth="1"/>
    <col min="13569" max="13569" width="56.85546875" style="24" customWidth="1"/>
    <col min="13570" max="13573" width="14.5703125" style="24" customWidth="1"/>
    <col min="13574" max="13805" width="11.42578125" style="24" customWidth="1"/>
    <col min="13806" max="13806" width="12.28515625" style="24" customWidth="1"/>
    <col min="13807" max="13807" width="56.28515625" style="24" customWidth="1"/>
    <col min="13808" max="13823" width="10.7109375" style="24"/>
    <col min="13824" max="13824" width="17.42578125" style="24" customWidth="1"/>
    <col min="13825" max="13825" width="56.85546875" style="24" customWidth="1"/>
    <col min="13826" max="13829" width="14.5703125" style="24" customWidth="1"/>
    <col min="13830" max="14061" width="11.42578125" style="24" customWidth="1"/>
    <col min="14062" max="14062" width="12.28515625" style="24" customWidth="1"/>
    <col min="14063" max="14063" width="56.28515625" style="24" customWidth="1"/>
    <col min="14064" max="14079" width="10.7109375" style="24"/>
    <col min="14080" max="14080" width="17.42578125" style="24" customWidth="1"/>
    <col min="14081" max="14081" width="56.85546875" style="24" customWidth="1"/>
    <col min="14082" max="14085" width="14.5703125" style="24" customWidth="1"/>
    <col min="14086" max="14317" width="11.42578125" style="24" customWidth="1"/>
    <col min="14318" max="14318" width="12.28515625" style="24" customWidth="1"/>
    <col min="14319" max="14319" width="56.28515625" style="24" customWidth="1"/>
    <col min="14320" max="14335" width="10.7109375" style="24"/>
    <col min="14336" max="14336" width="17.42578125" style="24" customWidth="1"/>
    <col min="14337" max="14337" width="56.85546875" style="24" customWidth="1"/>
    <col min="14338" max="14341" width="14.5703125" style="24" customWidth="1"/>
    <col min="14342" max="14573" width="11.42578125" style="24" customWidth="1"/>
    <col min="14574" max="14574" width="12.28515625" style="24" customWidth="1"/>
    <col min="14575" max="14575" width="56.28515625" style="24" customWidth="1"/>
    <col min="14576" max="14591" width="10.7109375" style="24"/>
    <col min="14592" max="14592" width="17.42578125" style="24" customWidth="1"/>
    <col min="14593" max="14593" width="56.85546875" style="24" customWidth="1"/>
    <col min="14594" max="14597" width="14.5703125" style="24" customWidth="1"/>
    <col min="14598" max="14829" width="11.42578125" style="24" customWidth="1"/>
    <col min="14830" max="14830" width="12.28515625" style="24" customWidth="1"/>
    <col min="14831" max="14831" width="56.28515625" style="24" customWidth="1"/>
    <col min="14832" max="14847" width="10.7109375" style="24"/>
    <col min="14848" max="14848" width="17.42578125" style="24" customWidth="1"/>
    <col min="14849" max="14849" width="56.85546875" style="24" customWidth="1"/>
    <col min="14850" max="14853" width="14.5703125" style="24" customWidth="1"/>
    <col min="14854" max="15085" width="11.42578125" style="24" customWidth="1"/>
    <col min="15086" max="15086" width="12.28515625" style="24" customWidth="1"/>
    <col min="15087" max="15087" width="56.28515625" style="24" customWidth="1"/>
    <col min="15088" max="15103" width="10.7109375" style="24"/>
    <col min="15104" max="15104" width="17.42578125" style="24" customWidth="1"/>
    <col min="15105" max="15105" width="56.85546875" style="24" customWidth="1"/>
    <col min="15106" max="15109" width="14.5703125" style="24" customWidth="1"/>
    <col min="15110" max="15341" width="11.42578125" style="24" customWidth="1"/>
    <col min="15342" max="15342" width="12.28515625" style="24" customWidth="1"/>
    <col min="15343" max="15343" width="56.28515625" style="24" customWidth="1"/>
    <col min="15344" max="15359" width="10.7109375" style="24"/>
    <col min="15360" max="15360" width="17.42578125" style="24" customWidth="1"/>
    <col min="15361" max="15361" width="56.85546875" style="24" customWidth="1"/>
    <col min="15362" max="15365" width="14.5703125" style="24" customWidth="1"/>
    <col min="15366" max="15597" width="11.42578125" style="24" customWidth="1"/>
    <col min="15598" max="15598" width="12.28515625" style="24" customWidth="1"/>
    <col min="15599" max="15599" width="56.28515625" style="24" customWidth="1"/>
    <col min="15600" max="15615" width="10.7109375" style="24"/>
    <col min="15616" max="15616" width="17.42578125" style="24" customWidth="1"/>
    <col min="15617" max="15617" width="56.85546875" style="24" customWidth="1"/>
    <col min="15618" max="15621" width="14.5703125" style="24" customWidth="1"/>
    <col min="15622" max="15853" width="11.42578125" style="24" customWidth="1"/>
    <col min="15854" max="15854" width="12.28515625" style="24" customWidth="1"/>
    <col min="15855" max="15855" width="56.28515625" style="24" customWidth="1"/>
    <col min="15856" max="15871" width="10.7109375" style="24"/>
    <col min="15872" max="15872" width="17.42578125" style="24" customWidth="1"/>
    <col min="15873" max="15873" width="56.85546875" style="24" customWidth="1"/>
    <col min="15874" max="15877" width="14.5703125" style="24" customWidth="1"/>
    <col min="15878" max="16109" width="11.42578125" style="24" customWidth="1"/>
    <col min="16110" max="16110" width="12.28515625" style="24" customWidth="1"/>
    <col min="16111" max="16111" width="56.28515625" style="24" customWidth="1"/>
    <col min="16112" max="16127" width="10.7109375" style="24"/>
    <col min="16128" max="16128" width="17.42578125" style="24" customWidth="1"/>
    <col min="16129" max="16129" width="56.85546875" style="24" customWidth="1"/>
    <col min="16130" max="16133" width="14.5703125" style="24" customWidth="1"/>
    <col min="16134" max="16365" width="11.42578125" style="24" customWidth="1"/>
    <col min="16366" max="16366" width="12.28515625" style="24" customWidth="1"/>
    <col min="16367" max="16367" width="56.28515625" style="24" customWidth="1"/>
    <col min="16368" max="16384" width="10.7109375" style="24"/>
  </cols>
  <sheetData>
    <row r="1" spans="1:13">
      <c r="A1" s="563" t="s">
        <v>35</v>
      </c>
      <c r="B1" s="563"/>
      <c r="C1" s="563"/>
      <c r="D1" s="563"/>
      <c r="E1" s="563"/>
      <c r="F1" s="563"/>
      <c r="G1" s="384"/>
      <c r="H1" s="384"/>
      <c r="I1" s="1"/>
      <c r="J1" s="1"/>
      <c r="K1" s="1"/>
      <c r="L1" s="451"/>
    </row>
    <row r="2" spans="1:13">
      <c r="A2" s="564" t="s">
        <v>36</v>
      </c>
      <c r="B2" s="564"/>
      <c r="C2" s="564"/>
      <c r="D2" s="564"/>
      <c r="E2" s="564"/>
      <c r="F2" s="564"/>
      <c r="G2" s="385"/>
      <c r="H2" s="385"/>
      <c r="I2" s="3"/>
      <c r="J2" s="3"/>
      <c r="K2" s="3"/>
      <c r="L2" s="452"/>
    </row>
    <row r="3" spans="1:13">
      <c r="A3" s="563" t="s">
        <v>37</v>
      </c>
      <c r="B3" s="563"/>
      <c r="C3" s="563"/>
      <c r="D3" s="563"/>
      <c r="E3" s="563"/>
      <c r="F3" s="563"/>
      <c r="G3" s="384"/>
      <c r="H3" s="384"/>
      <c r="I3" s="1"/>
      <c r="J3" s="1"/>
      <c r="K3" s="1"/>
      <c r="L3" s="451"/>
    </row>
    <row r="4" spans="1:13" s="116" customFormat="1" ht="56.25" customHeight="1">
      <c r="A4" s="148" t="s">
        <v>296</v>
      </c>
      <c r="B4" s="148"/>
      <c r="C4" s="148"/>
      <c r="D4" s="148"/>
      <c r="E4" s="148"/>
      <c r="F4" s="386"/>
      <c r="G4" s="386"/>
      <c r="H4" s="386"/>
      <c r="L4" s="453"/>
      <c r="M4" s="453"/>
    </row>
    <row r="5" spans="1:13" s="116" customFormat="1" ht="34.5" customHeight="1">
      <c r="A5" s="555" t="s">
        <v>106</v>
      </c>
      <c r="B5" s="149" t="s">
        <v>107</v>
      </c>
      <c r="C5" s="150" t="s">
        <v>165</v>
      </c>
      <c r="D5" s="151"/>
      <c r="E5" s="151"/>
      <c r="F5" s="151"/>
      <c r="G5" s="386"/>
      <c r="H5" s="386"/>
      <c r="L5" s="453"/>
      <c r="M5" s="453"/>
    </row>
    <row r="6" spans="1:13" s="116" customFormat="1" ht="24.75" customHeight="1">
      <c r="A6" s="556"/>
      <c r="B6" s="152"/>
      <c r="C6" s="7" t="s">
        <v>211</v>
      </c>
      <c r="D6" s="7" t="s">
        <v>208</v>
      </c>
      <c r="E6" s="7" t="s">
        <v>209</v>
      </c>
      <c r="F6" s="7" t="s">
        <v>216</v>
      </c>
      <c r="G6" s="386"/>
      <c r="H6" s="386"/>
      <c r="I6" s="387"/>
      <c r="J6" s="319"/>
      <c r="K6" s="50"/>
      <c r="L6" s="387"/>
      <c r="M6" s="453"/>
    </row>
    <row r="7" spans="1:13" s="51" customFormat="1" ht="32.25" customHeight="1">
      <c r="A7" s="153" t="s">
        <v>0</v>
      </c>
      <c r="B7" s="142" t="s">
        <v>111</v>
      </c>
      <c r="C7" s="88">
        <v>2.5535122399099208</v>
      </c>
      <c r="D7" s="88">
        <v>4.4220906934242805</v>
      </c>
      <c r="E7" s="88">
        <v>-2.0268160005903013</v>
      </c>
      <c r="F7" s="88">
        <v>-3.4031974053559111</v>
      </c>
      <c r="G7" s="387"/>
      <c r="H7" s="387"/>
      <c r="I7" s="387"/>
      <c r="J7" s="319"/>
      <c r="K7" s="50"/>
      <c r="L7" s="387"/>
      <c r="M7" s="319"/>
    </row>
    <row r="8" spans="1:13" s="51" customFormat="1" ht="32.25" customHeight="1">
      <c r="A8" s="153" t="s">
        <v>2</v>
      </c>
      <c r="B8" s="154" t="s">
        <v>3</v>
      </c>
      <c r="C8" s="88">
        <v>-9.0193044835076535</v>
      </c>
      <c r="D8" s="88">
        <v>16.178366094493811</v>
      </c>
      <c r="E8" s="88">
        <v>-2.0778457833317532</v>
      </c>
      <c r="F8" s="88">
        <v>-3.3528582978336772</v>
      </c>
      <c r="G8" s="387"/>
      <c r="H8" s="387"/>
      <c r="I8" s="319"/>
      <c r="J8" s="50"/>
      <c r="L8" s="319"/>
      <c r="M8" s="319"/>
    </row>
    <row r="9" spans="1:13" s="51" customFormat="1" ht="32.25" customHeight="1">
      <c r="A9" s="153" t="s">
        <v>4</v>
      </c>
      <c r="B9" s="154" t="s">
        <v>112</v>
      </c>
      <c r="C9" s="88">
        <v>6.2607950996783188</v>
      </c>
      <c r="D9" s="88">
        <v>9.5838001057966977</v>
      </c>
      <c r="E9" s="88">
        <v>-32.920578299188634</v>
      </c>
      <c r="F9" s="88">
        <v>41.084941915133555</v>
      </c>
      <c r="G9" s="387"/>
      <c r="H9" s="387"/>
      <c r="I9" s="319"/>
      <c r="J9" s="50"/>
      <c r="L9" s="319"/>
      <c r="M9" s="319"/>
    </row>
    <row r="10" spans="1:13" s="51" customFormat="1" ht="32.25" customHeight="1">
      <c r="A10" s="153" t="s">
        <v>6</v>
      </c>
      <c r="B10" s="86" t="s">
        <v>7</v>
      </c>
      <c r="C10" s="88">
        <v>0.73498093441786239</v>
      </c>
      <c r="D10" s="88">
        <v>4.5883718872042891</v>
      </c>
      <c r="E10" s="88">
        <v>-11.644259919156639</v>
      </c>
      <c r="F10" s="88">
        <v>7.1112788563650184</v>
      </c>
      <c r="G10" s="387"/>
      <c r="H10" s="387"/>
      <c r="I10" s="319"/>
      <c r="J10" s="319"/>
      <c r="L10" s="319"/>
      <c r="M10" s="319"/>
    </row>
    <row r="11" spans="1:13" s="51" customFormat="1" ht="32.25" customHeight="1">
      <c r="A11" s="153" t="s">
        <v>8</v>
      </c>
      <c r="B11" s="154" t="s">
        <v>9</v>
      </c>
      <c r="C11" s="88">
        <v>2.3428944317813318</v>
      </c>
      <c r="D11" s="88">
        <v>4.6893093269836754</v>
      </c>
      <c r="E11" s="88">
        <v>-14.23440666678691</v>
      </c>
      <c r="F11" s="88">
        <v>10.346071735211652</v>
      </c>
      <c r="G11" s="387"/>
      <c r="H11" s="387"/>
      <c r="I11" s="319"/>
      <c r="J11" s="319"/>
      <c r="L11" s="319"/>
      <c r="M11" s="319"/>
    </row>
    <row r="12" spans="1:13" s="51" customFormat="1" ht="32.25" customHeight="1">
      <c r="A12" s="155" t="s">
        <v>10</v>
      </c>
      <c r="B12" s="89" t="s">
        <v>113</v>
      </c>
      <c r="C12" s="88">
        <v>0.30961781539444644</v>
      </c>
      <c r="D12" s="88">
        <v>4.2295899228687546</v>
      </c>
      <c r="E12" s="88">
        <v>-45.664979003993189</v>
      </c>
      <c r="F12" s="88">
        <v>74.176730603550169</v>
      </c>
      <c r="G12" s="387"/>
      <c r="H12" s="387"/>
      <c r="I12" s="319"/>
      <c r="J12" s="319"/>
      <c r="L12" s="319"/>
      <c r="M12" s="319"/>
    </row>
    <row r="13" spans="1:13" s="51" customFormat="1" ht="32.25" customHeight="1">
      <c r="A13" s="155" t="s">
        <v>12</v>
      </c>
      <c r="B13" s="89" t="s">
        <v>114</v>
      </c>
      <c r="C13" s="88">
        <v>4.3140280243147373</v>
      </c>
      <c r="D13" s="88">
        <v>-6.3470223675511761</v>
      </c>
      <c r="E13" s="88">
        <v>-28.1866962878984</v>
      </c>
      <c r="F13" s="88">
        <v>31.784722678966716</v>
      </c>
      <c r="G13" s="387"/>
      <c r="H13" s="387"/>
      <c r="I13" s="319"/>
      <c r="J13" s="319"/>
      <c r="L13" s="319"/>
      <c r="M13" s="319"/>
    </row>
    <row r="14" spans="1:13" s="51" customFormat="1" ht="32.25" customHeight="1">
      <c r="A14" s="155" t="s">
        <v>14</v>
      </c>
      <c r="B14" s="86" t="s">
        <v>115</v>
      </c>
      <c r="C14" s="88">
        <v>2.7228086646404677</v>
      </c>
      <c r="D14" s="88">
        <v>-3.9484398285859754</v>
      </c>
      <c r="E14" s="88">
        <v>-44.70555763827587</v>
      </c>
      <c r="F14" s="88">
        <v>71.154566537609412</v>
      </c>
      <c r="G14" s="387"/>
      <c r="H14" s="387"/>
      <c r="I14" s="319"/>
      <c r="J14" s="319"/>
      <c r="L14" s="319"/>
      <c r="M14" s="319"/>
    </row>
    <row r="15" spans="1:13" s="51" customFormat="1" ht="32.25" customHeight="1">
      <c r="A15" s="155" t="s">
        <v>16</v>
      </c>
      <c r="B15" s="86" t="s">
        <v>17</v>
      </c>
      <c r="C15" s="88">
        <v>10.796726818422499</v>
      </c>
      <c r="D15" s="88">
        <v>-5.0605781895280728</v>
      </c>
      <c r="E15" s="88">
        <v>-9.5053041121155815</v>
      </c>
      <c r="F15" s="88">
        <v>4.5795692388946208</v>
      </c>
      <c r="G15" s="387"/>
      <c r="H15" s="387"/>
      <c r="I15" s="319"/>
      <c r="J15" s="319"/>
      <c r="L15" s="319"/>
      <c r="M15" s="319"/>
    </row>
    <row r="16" spans="1:13" s="51" customFormat="1" ht="32.25" customHeight="1">
      <c r="A16" s="155" t="s">
        <v>18</v>
      </c>
      <c r="B16" s="86" t="s">
        <v>116</v>
      </c>
      <c r="C16" s="88">
        <v>3.7925390930396077</v>
      </c>
      <c r="D16" s="88">
        <v>1.1335672201723668</v>
      </c>
      <c r="E16" s="88">
        <v>-0.21691637421542964</v>
      </c>
      <c r="F16" s="88">
        <v>-5.1553031789228925</v>
      </c>
      <c r="G16" s="387"/>
      <c r="H16" s="387"/>
      <c r="I16" s="319"/>
      <c r="J16" s="319"/>
      <c r="L16" s="319"/>
      <c r="M16" s="319"/>
    </row>
    <row r="17" spans="1:23" s="51" customFormat="1" ht="32.25" customHeight="1">
      <c r="A17" s="155" t="s">
        <v>20</v>
      </c>
      <c r="B17" s="91" t="s">
        <v>117</v>
      </c>
      <c r="C17" s="88">
        <v>3.4970860732150015</v>
      </c>
      <c r="D17" s="88">
        <v>1.910820986976475</v>
      </c>
      <c r="E17" s="88">
        <v>-13.976952268485661</v>
      </c>
      <c r="F17" s="88">
        <v>10.015822084069754</v>
      </c>
      <c r="G17" s="387"/>
      <c r="H17" s="387"/>
      <c r="I17" s="319"/>
      <c r="J17" s="319"/>
      <c r="L17" s="319"/>
      <c r="M17" s="319"/>
    </row>
    <row r="18" spans="1:23" s="51" customFormat="1" ht="32.25" customHeight="1">
      <c r="A18" s="155" t="s">
        <v>22</v>
      </c>
      <c r="B18" s="91" t="s">
        <v>118</v>
      </c>
      <c r="C18" s="88">
        <v>24.933501491244826</v>
      </c>
      <c r="D18" s="88">
        <v>10.852724045801111</v>
      </c>
      <c r="E18" s="88">
        <v>-7.9041456354244986</v>
      </c>
      <c r="F18" s="88">
        <v>2.7613716128354895</v>
      </c>
      <c r="G18" s="387"/>
      <c r="H18" s="387"/>
      <c r="I18" s="319"/>
      <c r="J18" s="319"/>
      <c r="L18" s="319"/>
      <c r="M18" s="319"/>
    </row>
    <row r="19" spans="1:23" s="51" customFormat="1" ht="32.25" customHeight="1">
      <c r="A19" s="153" t="s">
        <v>24</v>
      </c>
      <c r="B19" s="154" t="s">
        <v>119</v>
      </c>
      <c r="C19" s="88">
        <v>-9.8413091968258044</v>
      </c>
      <c r="D19" s="88">
        <v>-5.619354654829138</v>
      </c>
      <c r="E19" s="88">
        <v>1.9709815141649329</v>
      </c>
      <c r="F19" s="88">
        <v>-7.1902989082724673</v>
      </c>
      <c r="G19" s="387"/>
      <c r="H19" s="387"/>
      <c r="I19" s="319"/>
      <c r="J19" s="319"/>
      <c r="L19" s="319"/>
      <c r="M19" s="319"/>
    </row>
    <row r="20" spans="1:23" s="51" customFormat="1" ht="50.25" customHeight="1">
      <c r="A20" s="155" t="s">
        <v>26</v>
      </c>
      <c r="B20" s="93" t="s">
        <v>120</v>
      </c>
      <c r="C20" s="88">
        <v>5.6665678240603654</v>
      </c>
      <c r="D20" s="88">
        <v>-4.026580663594487</v>
      </c>
      <c r="E20" s="88">
        <v>-53.385873397113784</v>
      </c>
      <c r="F20" s="88">
        <v>103.0263571166802</v>
      </c>
      <c r="G20" s="387"/>
      <c r="H20" s="387"/>
      <c r="I20" s="319"/>
      <c r="J20" s="50"/>
      <c r="L20" s="319"/>
      <c r="M20" s="319"/>
    </row>
    <row r="21" spans="1:23" s="51" customFormat="1" ht="32.25" customHeight="1">
      <c r="A21" s="156" t="s">
        <v>32</v>
      </c>
      <c r="B21" s="157" t="s">
        <v>121</v>
      </c>
      <c r="C21" s="98">
        <v>11.909150615667642</v>
      </c>
      <c r="D21" s="98">
        <v>6.0213027939133354</v>
      </c>
      <c r="E21" s="98">
        <v>-15.722170539467982</v>
      </c>
      <c r="F21" s="98">
        <v>12.294020561976367</v>
      </c>
      <c r="G21" s="387"/>
      <c r="H21" s="387"/>
      <c r="I21" s="319"/>
      <c r="J21" s="50"/>
      <c r="L21" s="319"/>
      <c r="M21" s="319"/>
    </row>
    <row r="22" spans="1:23" s="51" customFormat="1" ht="32.25" customHeight="1">
      <c r="A22" s="159"/>
      <c r="B22" s="96" t="s">
        <v>201</v>
      </c>
      <c r="C22" s="98">
        <v>6.6919127858885616</v>
      </c>
      <c r="D22" s="98">
        <v>8.4210728030241597</v>
      </c>
      <c r="E22" s="98">
        <v>10.110049109035984</v>
      </c>
      <c r="F22" s="98">
        <v>-14.050566765362717</v>
      </c>
      <c r="G22" s="387"/>
      <c r="H22" s="387"/>
      <c r="I22" s="319"/>
      <c r="J22" s="50"/>
      <c r="L22" s="319"/>
      <c r="M22" s="319"/>
    </row>
    <row r="23" spans="1:23" s="51" customFormat="1" ht="32.25" customHeight="1">
      <c r="A23" s="160"/>
      <c r="B23" s="161" t="s">
        <v>123</v>
      </c>
      <c r="C23" s="117">
        <v>4.6921047022368612</v>
      </c>
      <c r="D23" s="117">
        <v>3.7549146639178872</v>
      </c>
      <c r="E23" s="117">
        <v>-7.652454429554794</v>
      </c>
      <c r="F23" s="117">
        <v>2.4812977529587386</v>
      </c>
      <c r="G23" s="387"/>
      <c r="H23" s="387"/>
      <c r="I23" s="319"/>
      <c r="J23" s="50"/>
      <c r="L23" s="319"/>
      <c r="M23" s="319"/>
    </row>
    <row r="24" spans="1:23" s="164" customFormat="1" ht="32.25" customHeight="1">
      <c r="A24" s="163" t="s">
        <v>63</v>
      </c>
      <c r="B24" s="142" t="s">
        <v>124</v>
      </c>
      <c r="C24" s="98">
        <v>0.53600808424607749</v>
      </c>
      <c r="D24" s="98">
        <v>1.0005903993065317</v>
      </c>
      <c r="E24" s="120">
        <v>-28.280522568330497</v>
      </c>
      <c r="F24" s="120">
        <v>31.957128708535492</v>
      </c>
      <c r="G24" s="387"/>
      <c r="H24" s="387"/>
      <c r="I24" s="319"/>
      <c r="J24" s="50"/>
      <c r="L24" s="319"/>
      <c r="M24" s="319"/>
    </row>
    <row r="25" spans="1:23" ht="50.25" customHeight="1">
      <c r="A25" s="165"/>
      <c r="B25" s="143" t="s">
        <v>125</v>
      </c>
      <c r="C25" s="113">
        <v>4.0764864795904003</v>
      </c>
      <c r="D25" s="113">
        <v>3.3720533695078387</v>
      </c>
      <c r="E25" s="117">
        <v>-10.336449903026761</v>
      </c>
      <c r="F25" s="117">
        <v>5.5489806518289129</v>
      </c>
      <c r="G25" s="387"/>
      <c r="H25" s="387"/>
      <c r="I25" s="319"/>
      <c r="J25" s="50"/>
      <c r="L25" s="319"/>
      <c r="M25" s="319"/>
    </row>
    <row r="26" spans="1:23">
      <c r="A26" s="166"/>
      <c r="B26" s="167"/>
      <c r="C26" s="168"/>
      <c r="D26" s="169"/>
      <c r="E26" s="168"/>
      <c r="F26" s="168"/>
      <c r="G26" s="387"/>
      <c r="H26" s="387"/>
      <c r="L26" s="319"/>
      <c r="M26" s="319"/>
    </row>
    <row r="27" spans="1:23" s="2" customFormat="1" ht="12.75" customHeight="1">
      <c r="A27" s="574" t="s">
        <v>53</v>
      </c>
      <c r="B27" s="574"/>
      <c r="C27" s="574"/>
      <c r="D27" s="574"/>
      <c r="E27" s="574"/>
      <c r="F27" s="389"/>
      <c r="G27" s="389"/>
      <c r="H27" s="389"/>
      <c r="I27" s="5"/>
      <c r="J27" s="5"/>
      <c r="K27" s="5"/>
      <c r="L27" s="441"/>
      <c r="M27" s="441"/>
      <c r="N27" s="5"/>
      <c r="O27" s="5"/>
      <c r="P27" s="5"/>
      <c r="Q27" s="5"/>
      <c r="R27" s="5"/>
      <c r="S27" s="5"/>
      <c r="T27" s="5"/>
      <c r="U27" s="5"/>
      <c r="V27" s="5"/>
    </row>
    <row r="28" spans="1:23" ht="19.5" customHeight="1">
      <c r="A28" s="29" t="s">
        <v>166</v>
      </c>
      <c r="B28" s="30"/>
      <c r="C28" s="30"/>
      <c r="D28" s="30"/>
      <c r="E28" s="30"/>
      <c r="F28" s="390"/>
      <c r="G28" s="390"/>
      <c r="H28" s="390"/>
      <c r="I28" s="23"/>
      <c r="J28" s="23"/>
      <c r="K28" s="23"/>
      <c r="L28" s="440"/>
      <c r="M28" s="440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spans="1:23" ht="14.25" customHeight="1">
      <c r="A29" s="29" t="s">
        <v>167</v>
      </c>
      <c r="B29" s="30"/>
      <c r="C29" s="26"/>
      <c r="D29" s="26"/>
      <c r="E29" s="26"/>
      <c r="F29" s="390"/>
      <c r="G29" s="390"/>
      <c r="H29" s="390"/>
      <c r="I29" s="23"/>
      <c r="J29" s="23"/>
      <c r="K29" s="23"/>
      <c r="L29" s="440"/>
      <c r="M29" s="440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spans="1:23" ht="21" customHeight="1">
      <c r="A30" s="29" t="s">
        <v>168</v>
      </c>
      <c r="B30" s="30"/>
      <c r="C30" s="26"/>
      <c r="D30" s="26"/>
      <c r="E30" s="26"/>
      <c r="F30" s="390"/>
      <c r="G30" s="390"/>
      <c r="H30" s="390"/>
      <c r="I30" s="23"/>
      <c r="J30" s="23"/>
      <c r="K30" s="23"/>
      <c r="L30" s="440"/>
      <c r="M30" s="440"/>
      <c r="N30" s="23"/>
      <c r="O30" s="23"/>
      <c r="P30" s="23"/>
      <c r="Q30" s="23"/>
      <c r="R30" s="23"/>
      <c r="S30" s="23"/>
      <c r="T30" s="23"/>
      <c r="U30" s="23"/>
      <c r="V30" s="23"/>
    </row>
    <row r="31" spans="1:23" ht="15.75" customHeight="1">
      <c r="A31" s="29" t="s">
        <v>169</v>
      </c>
      <c r="B31" s="29"/>
      <c r="C31" s="26"/>
      <c r="D31" s="26"/>
      <c r="E31" s="26"/>
      <c r="F31" s="390"/>
      <c r="G31" s="390"/>
      <c r="H31" s="390"/>
      <c r="I31" s="23"/>
      <c r="J31" s="23"/>
      <c r="K31" s="23"/>
      <c r="L31" s="440"/>
      <c r="M31" s="440"/>
      <c r="N31" s="23"/>
      <c r="O31" s="23"/>
      <c r="P31" s="23"/>
      <c r="Q31" s="23"/>
      <c r="R31" s="23"/>
      <c r="S31" s="23"/>
      <c r="T31" s="23"/>
      <c r="U31" s="23"/>
      <c r="V31" s="23"/>
    </row>
    <row r="32" spans="1:23" ht="12.75" customHeight="1">
      <c r="A32" s="29" t="s">
        <v>170</v>
      </c>
      <c r="B32" s="29"/>
      <c r="C32" s="26"/>
      <c r="D32" s="26"/>
      <c r="E32" s="26"/>
      <c r="F32" s="390"/>
      <c r="G32" s="390"/>
      <c r="H32" s="390"/>
      <c r="I32" s="23"/>
      <c r="J32" s="23"/>
      <c r="K32" s="23"/>
      <c r="L32" s="440"/>
      <c r="M32" s="440"/>
      <c r="N32" s="23"/>
      <c r="O32" s="23"/>
      <c r="P32" s="23"/>
      <c r="Q32" s="23"/>
      <c r="R32" s="23"/>
      <c r="S32" s="23"/>
      <c r="T32" s="23"/>
      <c r="U32" s="23"/>
      <c r="V32" s="23"/>
    </row>
    <row r="33" spans="1:23" ht="13.5" customHeight="1">
      <c r="A33" s="116" t="s">
        <v>306</v>
      </c>
      <c r="B33" s="20"/>
      <c r="C33" s="26"/>
      <c r="D33" s="26"/>
      <c r="E33" s="26"/>
      <c r="F33" s="390"/>
      <c r="G33" s="390"/>
      <c r="H33" s="390"/>
      <c r="I33" s="23"/>
      <c r="J33" s="23"/>
      <c r="K33" s="23"/>
      <c r="L33" s="440"/>
      <c r="M33" s="440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spans="1:23" ht="13.5" customHeight="1">
      <c r="A34" s="116" t="s">
        <v>131</v>
      </c>
      <c r="B34" s="20"/>
      <c r="C34" s="26"/>
      <c r="D34" s="26"/>
      <c r="E34" s="26"/>
      <c r="F34" s="390"/>
      <c r="G34" s="390"/>
      <c r="H34" s="390"/>
      <c r="I34" s="23"/>
      <c r="J34" s="23"/>
      <c r="K34" s="23"/>
      <c r="L34" s="440"/>
      <c r="M34" s="440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spans="1:23" ht="13.5" customHeight="1">
      <c r="A35" s="581" t="s">
        <v>132</v>
      </c>
      <c r="B35" s="581"/>
      <c r="C35" s="456"/>
      <c r="D35" s="456"/>
      <c r="E35" s="456"/>
      <c r="F35" s="390"/>
      <c r="G35" s="390"/>
      <c r="H35" s="390"/>
      <c r="I35" s="23"/>
      <c r="J35" s="23"/>
      <c r="K35" s="23"/>
      <c r="L35" s="440"/>
      <c r="M35" s="440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spans="1:23" ht="13.5" customHeight="1">
      <c r="A36" s="540" t="s">
        <v>134</v>
      </c>
      <c r="B36" s="540"/>
      <c r="C36" s="398"/>
      <c r="D36" s="398"/>
      <c r="E36" s="398"/>
    </row>
    <row r="37" spans="1:23" ht="13.5" customHeight="1">
      <c r="A37" s="23" t="s">
        <v>52</v>
      </c>
      <c r="B37" s="23"/>
      <c r="C37" s="398"/>
      <c r="D37" s="398"/>
      <c r="E37" s="398"/>
    </row>
    <row r="38" spans="1:23">
      <c r="C38" s="398"/>
      <c r="D38" s="398"/>
      <c r="E38" s="398"/>
    </row>
    <row r="39" spans="1:23">
      <c r="C39" s="398"/>
      <c r="D39" s="398"/>
      <c r="E39" s="398"/>
    </row>
    <row r="40" spans="1:23">
      <c r="C40" s="398"/>
      <c r="D40" s="398"/>
      <c r="E40" s="398"/>
    </row>
    <row r="41" spans="1:23">
      <c r="C41" s="398"/>
      <c r="D41" s="398"/>
      <c r="E41" s="398"/>
    </row>
    <row r="42" spans="1:23">
      <c r="C42" s="398"/>
      <c r="D42" s="398"/>
      <c r="E42" s="398"/>
    </row>
    <row r="43" spans="1:23">
      <c r="C43" s="398"/>
      <c r="D43" s="398"/>
      <c r="E43" s="398"/>
    </row>
    <row r="44" spans="1:23">
      <c r="C44" s="398"/>
      <c r="D44" s="398"/>
      <c r="E44" s="398"/>
    </row>
    <row r="45" spans="1:23">
      <c r="D45" s="144"/>
    </row>
    <row r="46" spans="1:23">
      <c r="D46" s="144"/>
    </row>
    <row r="47" spans="1:23">
      <c r="D47" s="144"/>
    </row>
    <row r="48" spans="1:23">
      <c r="D48" s="144"/>
    </row>
    <row r="49" spans="4:4">
      <c r="D49" s="144"/>
    </row>
    <row r="50" spans="4:4">
      <c r="D50" s="144"/>
    </row>
    <row r="51" spans="4:4">
      <c r="D51" s="144"/>
    </row>
    <row r="52" spans="4:4">
      <c r="D52" s="144"/>
    </row>
    <row r="53" spans="4:4">
      <c r="D53" s="144"/>
    </row>
    <row r="54" spans="4:4">
      <c r="D54" s="144"/>
    </row>
    <row r="55" spans="4:4">
      <c r="D55" s="144"/>
    </row>
    <row r="56" spans="4:4">
      <c r="D56" s="144"/>
    </row>
    <row r="57" spans="4:4">
      <c r="D57" s="144"/>
    </row>
  </sheetData>
  <mergeCells count="6">
    <mergeCell ref="A35:B35"/>
    <mergeCell ref="A5:A6"/>
    <mergeCell ref="A27:E27"/>
    <mergeCell ref="A1:F1"/>
    <mergeCell ref="A2:F2"/>
    <mergeCell ref="A3:F3"/>
  </mergeCells>
  <printOptions horizontalCentered="1"/>
  <pageMargins left="0.19685039370078741" right="0.19685039370078741" top="0.59055118110236227" bottom="0.59055118110236227" header="0.31496062992125984" footer="0.31496062992125984"/>
  <pageSetup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tabColor theme="6" tint="0.79998168889431442"/>
  </sheetPr>
  <dimension ref="A1:CX32"/>
  <sheetViews>
    <sheetView zoomScale="90" zoomScaleNormal="90" zoomScaleSheetLayoutView="62" workbookViewId="0">
      <pane xSplit="2" ySplit="6" topLeftCell="X7" activePane="bottomRight" state="frozen"/>
      <selection activeCell="AB3" sqref="AB3"/>
      <selection pane="topRight" activeCell="AB3" sqref="AB3"/>
      <selection pane="bottomLeft" activeCell="AB3" sqref="AB3"/>
      <selection pane="bottomRight" activeCell="AB3" sqref="AB3"/>
    </sheetView>
  </sheetViews>
  <sheetFormatPr baseColWidth="10" defaultColWidth="11" defaultRowHeight="12.75"/>
  <cols>
    <col min="1" max="1" width="17" style="2" customWidth="1"/>
    <col min="2" max="2" width="47.7109375" style="2" customWidth="1"/>
    <col min="3" max="9" width="13.5703125" style="2" customWidth="1"/>
    <col min="10" max="10" width="15.42578125" style="2" customWidth="1"/>
    <col min="11" max="13" width="13.5703125" style="2" customWidth="1"/>
    <col min="14" max="237" width="11" style="2"/>
    <col min="238" max="238" width="17" style="2" customWidth="1"/>
    <col min="239" max="239" width="47.7109375" style="2" customWidth="1"/>
    <col min="240" max="246" width="13.5703125" style="2" customWidth="1"/>
    <col min="247" max="247" width="15.42578125" style="2" customWidth="1"/>
    <col min="248" max="250" width="13.5703125" style="2" customWidth="1"/>
    <col min="251" max="493" width="11" style="2"/>
    <col min="494" max="494" width="17" style="2" customWidth="1"/>
    <col min="495" max="495" width="47.7109375" style="2" customWidth="1"/>
    <col min="496" max="502" width="13.5703125" style="2" customWidth="1"/>
    <col min="503" max="503" width="15.42578125" style="2" customWidth="1"/>
    <col min="504" max="506" width="13.5703125" style="2" customWidth="1"/>
    <col min="507" max="749" width="11" style="2"/>
    <col min="750" max="750" width="17" style="2" customWidth="1"/>
    <col min="751" max="751" width="47.7109375" style="2" customWidth="1"/>
    <col min="752" max="758" width="13.5703125" style="2" customWidth="1"/>
    <col min="759" max="759" width="15.42578125" style="2" customWidth="1"/>
    <col min="760" max="762" width="13.5703125" style="2" customWidth="1"/>
    <col min="763" max="1005" width="11" style="2"/>
    <col min="1006" max="1006" width="17" style="2" customWidth="1"/>
    <col min="1007" max="1007" width="47.7109375" style="2" customWidth="1"/>
    <col min="1008" max="1014" width="13.5703125" style="2" customWidth="1"/>
    <col min="1015" max="1015" width="15.42578125" style="2" customWidth="1"/>
    <col min="1016" max="1018" width="13.5703125" style="2" customWidth="1"/>
    <col min="1019" max="1261" width="11" style="2"/>
    <col min="1262" max="1262" width="17" style="2" customWidth="1"/>
    <col min="1263" max="1263" width="47.7109375" style="2" customWidth="1"/>
    <col min="1264" max="1270" width="13.5703125" style="2" customWidth="1"/>
    <col min="1271" max="1271" width="15.42578125" style="2" customWidth="1"/>
    <col min="1272" max="1274" width="13.5703125" style="2" customWidth="1"/>
    <col min="1275" max="1517" width="11" style="2"/>
    <col min="1518" max="1518" width="17" style="2" customWidth="1"/>
    <col min="1519" max="1519" width="47.7109375" style="2" customWidth="1"/>
    <col min="1520" max="1526" width="13.5703125" style="2" customWidth="1"/>
    <col min="1527" max="1527" width="15.42578125" style="2" customWidth="1"/>
    <col min="1528" max="1530" width="13.5703125" style="2" customWidth="1"/>
    <col min="1531" max="1773" width="11" style="2"/>
    <col min="1774" max="1774" width="17" style="2" customWidth="1"/>
    <col min="1775" max="1775" width="47.7109375" style="2" customWidth="1"/>
    <col min="1776" max="1782" width="13.5703125" style="2" customWidth="1"/>
    <col min="1783" max="1783" width="15.42578125" style="2" customWidth="1"/>
    <col min="1784" max="1786" width="13.5703125" style="2" customWidth="1"/>
    <col min="1787" max="2029" width="11" style="2"/>
    <col min="2030" max="2030" width="17" style="2" customWidth="1"/>
    <col min="2031" max="2031" width="47.7109375" style="2" customWidth="1"/>
    <col min="2032" max="2038" width="13.5703125" style="2" customWidth="1"/>
    <col min="2039" max="2039" width="15.42578125" style="2" customWidth="1"/>
    <col min="2040" max="2042" width="13.5703125" style="2" customWidth="1"/>
    <col min="2043" max="2285" width="11" style="2"/>
    <col min="2286" max="2286" width="17" style="2" customWidth="1"/>
    <col min="2287" max="2287" width="47.7109375" style="2" customWidth="1"/>
    <col min="2288" max="2294" width="13.5703125" style="2" customWidth="1"/>
    <col min="2295" max="2295" width="15.42578125" style="2" customWidth="1"/>
    <col min="2296" max="2298" width="13.5703125" style="2" customWidth="1"/>
    <col min="2299" max="2541" width="11" style="2"/>
    <col min="2542" max="2542" width="17" style="2" customWidth="1"/>
    <col min="2543" max="2543" width="47.7109375" style="2" customWidth="1"/>
    <col min="2544" max="2550" width="13.5703125" style="2" customWidth="1"/>
    <col min="2551" max="2551" width="15.42578125" style="2" customWidth="1"/>
    <col min="2552" max="2554" width="13.5703125" style="2" customWidth="1"/>
    <col min="2555" max="2797" width="11" style="2"/>
    <col min="2798" max="2798" width="17" style="2" customWidth="1"/>
    <col min="2799" max="2799" width="47.7109375" style="2" customWidth="1"/>
    <col min="2800" max="2806" width="13.5703125" style="2" customWidth="1"/>
    <col min="2807" max="2807" width="15.42578125" style="2" customWidth="1"/>
    <col min="2808" max="2810" width="13.5703125" style="2" customWidth="1"/>
    <col min="2811" max="3053" width="11" style="2"/>
    <col min="3054" max="3054" width="17" style="2" customWidth="1"/>
    <col min="3055" max="3055" width="47.7109375" style="2" customWidth="1"/>
    <col min="3056" max="3062" width="13.5703125" style="2" customWidth="1"/>
    <col min="3063" max="3063" width="15.42578125" style="2" customWidth="1"/>
    <col min="3064" max="3066" width="13.5703125" style="2" customWidth="1"/>
    <col min="3067" max="3309" width="11" style="2"/>
    <col min="3310" max="3310" width="17" style="2" customWidth="1"/>
    <col min="3311" max="3311" width="47.7109375" style="2" customWidth="1"/>
    <col min="3312" max="3318" width="13.5703125" style="2" customWidth="1"/>
    <col min="3319" max="3319" width="15.42578125" style="2" customWidth="1"/>
    <col min="3320" max="3322" width="13.5703125" style="2" customWidth="1"/>
    <col min="3323" max="3565" width="11" style="2"/>
    <col min="3566" max="3566" width="17" style="2" customWidth="1"/>
    <col min="3567" max="3567" width="47.7109375" style="2" customWidth="1"/>
    <col min="3568" max="3574" width="13.5703125" style="2" customWidth="1"/>
    <col min="3575" max="3575" width="15.42578125" style="2" customWidth="1"/>
    <col min="3576" max="3578" width="13.5703125" style="2" customWidth="1"/>
    <col min="3579" max="3821" width="11" style="2"/>
    <col min="3822" max="3822" width="17" style="2" customWidth="1"/>
    <col min="3823" max="3823" width="47.7109375" style="2" customWidth="1"/>
    <col min="3824" max="3830" width="13.5703125" style="2" customWidth="1"/>
    <col min="3831" max="3831" width="15.42578125" style="2" customWidth="1"/>
    <col min="3832" max="3834" width="13.5703125" style="2" customWidth="1"/>
    <col min="3835" max="4077" width="11" style="2"/>
    <col min="4078" max="4078" width="17" style="2" customWidth="1"/>
    <col min="4079" max="4079" width="47.7109375" style="2" customWidth="1"/>
    <col min="4080" max="4086" width="13.5703125" style="2" customWidth="1"/>
    <col min="4087" max="4087" width="15.42578125" style="2" customWidth="1"/>
    <col min="4088" max="4090" width="13.5703125" style="2" customWidth="1"/>
    <col min="4091" max="4333" width="11" style="2"/>
    <col min="4334" max="4334" width="17" style="2" customWidth="1"/>
    <col min="4335" max="4335" width="47.7109375" style="2" customWidth="1"/>
    <col min="4336" max="4342" width="13.5703125" style="2" customWidth="1"/>
    <col min="4343" max="4343" width="15.42578125" style="2" customWidth="1"/>
    <col min="4344" max="4346" width="13.5703125" style="2" customWidth="1"/>
    <col min="4347" max="4589" width="11" style="2"/>
    <col min="4590" max="4590" width="17" style="2" customWidth="1"/>
    <col min="4591" max="4591" width="47.7109375" style="2" customWidth="1"/>
    <col min="4592" max="4598" width="13.5703125" style="2" customWidth="1"/>
    <col min="4599" max="4599" width="15.42578125" style="2" customWidth="1"/>
    <col min="4600" max="4602" width="13.5703125" style="2" customWidth="1"/>
    <col min="4603" max="4845" width="11" style="2"/>
    <col min="4846" max="4846" width="17" style="2" customWidth="1"/>
    <col min="4847" max="4847" width="47.7109375" style="2" customWidth="1"/>
    <col min="4848" max="4854" width="13.5703125" style="2" customWidth="1"/>
    <col min="4855" max="4855" width="15.42578125" style="2" customWidth="1"/>
    <col min="4856" max="4858" width="13.5703125" style="2" customWidth="1"/>
    <col min="4859" max="5101" width="11" style="2"/>
    <col min="5102" max="5102" width="17" style="2" customWidth="1"/>
    <col min="5103" max="5103" width="47.7109375" style="2" customWidth="1"/>
    <col min="5104" max="5110" width="13.5703125" style="2" customWidth="1"/>
    <col min="5111" max="5111" width="15.42578125" style="2" customWidth="1"/>
    <col min="5112" max="5114" width="13.5703125" style="2" customWidth="1"/>
    <col min="5115" max="5357" width="11" style="2"/>
    <col min="5358" max="5358" width="17" style="2" customWidth="1"/>
    <col min="5359" max="5359" width="47.7109375" style="2" customWidth="1"/>
    <col min="5360" max="5366" width="13.5703125" style="2" customWidth="1"/>
    <col min="5367" max="5367" width="15.42578125" style="2" customWidth="1"/>
    <col min="5368" max="5370" width="13.5703125" style="2" customWidth="1"/>
    <col min="5371" max="5613" width="11" style="2"/>
    <col min="5614" max="5614" width="17" style="2" customWidth="1"/>
    <col min="5615" max="5615" width="47.7109375" style="2" customWidth="1"/>
    <col min="5616" max="5622" width="13.5703125" style="2" customWidth="1"/>
    <col min="5623" max="5623" width="15.42578125" style="2" customWidth="1"/>
    <col min="5624" max="5626" width="13.5703125" style="2" customWidth="1"/>
    <col min="5627" max="5869" width="11" style="2"/>
    <col min="5870" max="5870" width="17" style="2" customWidth="1"/>
    <col min="5871" max="5871" width="47.7109375" style="2" customWidth="1"/>
    <col min="5872" max="5878" width="13.5703125" style="2" customWidth="1"/>
    <col min="5879" max="5879" width="15.42578125" style="2" customWidth="1"/>
    <col min="5880" max="5882" width="13.5703125" style="2" customWidth="1"/>
    <col min="5883" max="6125" width="11" style="2"/>
    <col min="6126" max="6126" width="17" style="2" customWidth="1"/>
    <col min="6127" max="6127" width="47.7109375" style="2" customWidth="1"/>
    <col min="6128" max="6134" width="13.5703125" style="2" customWidth="1"/>
    <col min="6135" max="6135" width="15.42578125" style="2" customWidth="1"/>
    <col min="6136" max="6138" width="13.5703125" style="2" customWidth="1"/>
    <col min="6139" max="6381" width="11" style="2"/>
    <col min="6382" max="6382" width="17" style="2" customWidth="1"/>
    <col min="6383" max="6383" width="47.7109375" style="2" customWidth="1"/>
    <col min="6384" max="6390" width="13.5703125" style="2" customWidth="1"/>
    <col min="6391" max="6391" width="15.42578125" style="2" customWidth="1"/>
    <col min="6392" max="6394" width="13.5703125" style="2" customWidth="1"/>
    <col min="6395" max="6637" width="11" style="2"/>
    <col min="6638" max="6638" width="17" style="2" customWidth="1"/>
    <col min="6639" max="6639" width="47.7109375" style="2" customWidth="1"/>
    <col min="6640" max="6646" width="13.5703125" style="2" customWidth="1"/>
    <col min="6647" max="6647" width="15.42578125" style="2" customWidth="1"/>
    <col min="6648" max="6650" width="13.5703125" style="2" customWidth="1"/>
    <col min="6651" max="6893" width="11" style="2"/>
    <col min="6894" max="6894" width="17" style="2" customWidth="1"/>
    <col min="6895" max="6895" width="47.7109375" style="2" customWidth="1"/>
    <col min="6896" max="6902" width="13.5703125" style="2" customWidth="1"/>
    <col min="6903" max="6903" width="15.42578125" style="2" customWidth="1"/>
    <col min="6904" max="6906" width="13.5703125" style="2" customWidth="1"/>
    <col min="6907" max="7149" width="11" style="2"/>
    <col min="7150" max="7150" width="17" style="2" customWidth="1"/>
    <col min="7151" max="7151" width="47.7109375" style="2" customWidth="1"/>
    <col min="7152" max="7158" width="13.5703125" style="2" customWidth="1"/>
    <col min="7159" max="7159" width="15.42578125" style="2" customWidth="1"/>
    <col min="7160" max="7162" width="13.5703125" style="2" customWidth="1"/>
    <col min="7163" max="7405" width="11" style="2"/>
    <col min="7406" max="7406" width="17" style="2" customWidth="1"/>
    <col min="7407" max="7407" width="47.7109375" style="2" customWidth="1"/>
    <col min="7408" max="7414" width="13.5703125" style="2" customWidth="1"/>
    <col min="7415" max="7415" width="15.42578125" style="2" customWidth="1"/>
    <col min="7416" max="7418" width="13.5703125" style="2" customWidth="1"/>
    <col min="7419" max="7661" width="11" style="2"/>
    <col min="7662" max="7662" width="17" style="2" customWidth="1"/>
    <col min="7663" max="7663" width="47.7109375" style="2" customWidth="1"/>
    <col min="7664" max="7670" width="13.5703125" style="2" customWidth="1"/>
    <col min="7671" max="7671" width="15.42578125" style="2" customWidth="1"/>
    <col min="7672" max="7674" width="13.5703125" style="2" customWidth="1"/>
    <col min="7675" max="7917" width="11" style="2"/>
    <col min="7918" max="7918" width="17" style="2" customWidth="1"/>
    <col min="7919" max="7919" width="47.7109375" style="2" customWidth="1"/>
    <col min="7920" max="7926" width="13.5703125" style="2" customWidth="1"/>
    <col min="7927" max="7927" width="15.42578125" style="2" customWidth="1"/>
    <col min="7928" max="7930" width="13.5703125" style="2" customWidth="1"/>
    <col min="7931" max="8173" width="11" style="2"/>
    <col min="8174" max="8174" width="17" style="2" customWidth="1"/>
    <col min="8175" max="8175" width="47.7109375" style="2" customWidth="1"/>
    <col min="8176" max="8182" width="13.5703125" style="2" customWidth="1"/>
    <col min="8183" max="8183" width="15.42578125" style="2" customWidth="1"/>
    <col min="8184" max="8186" width="13.5703125" style="2" customWidth="1"/>
    <col min="8187" max="8429" width="11" style="2"/>
    <col min="8430" max="8430" width="17" style="2" customWidth="1"/>
    <col min="8431" max="8431" width="47.7109375" style="2" customWidth="1"/>
    <col min="8432" max="8438" width="13.5703125" style="2" customWidth="1"/>
    <col min="8439" max="8439" width="15.42578125" style="2" customWidth="1"/>
    <col min="8440" max="8442" width="13.5703125" style="2" customWidth="1"/>
    <col min="8443" max="8685" width="11" style="2"/>
    <col min="8686" max="8686" width="17" style="2" customWidth="1"/>
    <col min="8687" max="8687" width="47.7109375" style="2" customWidth="1"/>
    <col min="8688" max="8694" width="13.5703125" style="2" customWidth="1"/>
    <col min="8695" max="8695" width="15.42578125" style="2" customWidth="1"/>
    <col min="8696" max="8698" width="13.5703125" style="2" customWidth="1"/>
    <col min="8699" max="8941" width="11" style="2"/>
    <col min="8942" max="8942" width="17" style="2" customWidth="1"/>
    <col min="8943" max="8943" width="47.7109375" style="2" customWidth="1"/>
    <col min="8944" max="8950" width="13.5703125" style="2" customWidth="1"/>
    <col min="8951" max="8951" width="15.42578125" style="2" customWidth="1"/>
    <col min="8952" max="8954" width="13.5703125" style="2" customWidth="1"/>
    <col min="8955" max="9197" width="11" style="2"/>
    <col min="9198" max="9198" width="17" style="2" customWidth="1"/>
    <col min="9199" max="9199" width="47.7109375" style="2" customWidth="1"/>
    <col min="9200" max="9206" width="13.5703125" style="2" customWidth="1"/>
    <col min="9207" max="9207" width="15.42578125" style="2" customWidth="1"/>
    <col min="9208" max="9210" width="13.5703125" style="2" customWidth="1"/>
    <col min="9211" max="9453" width="11" style="2"/>
    <col min="9454" max="9454" width="17" style="2" customWidth="1"/>
    <col min="9455" max="9455" width="47.7109375" style="2" customWidth="1"/>
    <col min="9456" max="9462" width="13.5703125" style="2" customWidth="1"/>
    <col min="9463" max="9463" width="15.42578125" style="2" customWidth="1"/>
    <col min="9464" max="9466" width="13.5703125" style="2" customWidth="1"/>
    <col min="9467" max="9709" width="11" style="2"/>
    <col min="9710" max="9710" width="17" style="2" customWidth="1"/>
    <col min="9711" max="9711" width="47.7109375" style="2" customWidth="1"/>
    <col min="9712" max="9718" width="13.5703125" style="2" customWidth="1"/>
    <col min="9719" max="9719" width="15.42578125" style="2" customWidth="1"/>
    <col min="9720" max="9722" width="13.5703125" style="2" customWidth="1"/>
    <col min="9723" max="9965" width="11" style="2"/>
    <col min="9966" max="9966" width="17" style="2" customWidth="1"/>
    <col min="9967" max="9967" width="47.7109375" style="2" customWidth="1"/>
    <col min="9968" max="9974" width="13.5703125" style="2" customWidth="1"/>
    <col min="9975" max="9975" width="15.42578125" style="2" customWidth="1"/>
    <col min="9976" max="9978" width="13.5703125" style="2" customWidth="1"/>
    <col min="9979" max="10221" width="11" style="2"/>
    <col min="10222" max="10222" width="17" style="2" customWidth="1"/>
    <col min="10223" max="10223" width="47.7109375" style="2" customWidth="1"/>
    <col min="10224" max="10230" width="13.5703125" style="2" customWidth="1"/>
    <col min="10231" max="10231" width="15.42578125" style="2" customWidth="1"/>
    <col min="10232" max="10234" width="13.5703125" style="2" customWidth="1"/>
    <col min="10235" max="10477" width="11" style="2"/>
    <col min="10478" max="10478" width="17" style="2" customWidth="1"/>
    <col min="10479" max="10479" width="47.7109375" style="2" customWidth="1"/>
    <col min="10480" max="10486" width="13.5703125" style="2" customWidth="1"/>
    <col min="10487" max="10487" width="15.42578125" style="2" customWidth="1"/>
    <col min="10488" max="10490" width="13.5703125" style="2" customWidth="1"/>
    <col min="10491" max="10733" width="11" style="2"/>
    <col min="10734" max="10734" width="17" style="2" customWidth="1"/>
    <col min="10735" max="10735" width="47.7109375" style="2" customWidth="1"/>
    <col min="10736" max="10742" width="13.5703125" style="2" customWidth="1"/>
    <col min="10743" max="10743" width="15.42578125" style="2" customWidth="1"/>
    <col min="10744" max="10746" width="13.5703125" style="2" customWidth="1"/>
    <col min="10747" max="10989" width="11" style="2"/>
    <col min="10990" max="10990" width="17" style="2" customWidth="1"/>
    <col min="10991" max="10991" width="47.7109375" style="2" customWidth="1"/>
    <col min="10992" max="10998" width="13.5703125" style="2" customWidth="1"/>
    <col min="10999" max="10999" width="15.42578125" style="2" customWidth="1"/>
    <col min="11000" max="11002" width="13.5703125" style="2" customWidth="1"/>
    <col min="11003" max="11245" width="11" style="2"/>
    <col min="11246" max="11246" width="17" style="2" customWidth="1"/>
    <col min="11247" max="11247" width="47.7109375" style="2" customWidth="1"/>
    <col min="11248" max="11254" width="13.5703125" style="2" customWidth="1"/>
    <col min="11255" max="11255" width="15.42578125" style="2" customWidth="1"/>
    <col min="11256" max="11258" width="13.5703125" style="2" customWidth="1"/>
    <col min="11259" max="11501" width="11" style="2"/>
    <col min="11502" max="11502" width="17" style="2" customWidth="1"/>
    <col min="11503" max="11503" width="47.7109375" style="2" customWidth="1"/>
    <col min="11504" max="11510" width="13.5703125" style="2" customWidth="1"/>
    <col min="11511" max="11511" width="15.42578125" style="2" customWidth="1"/>
    <col min="11512" max="11514" width="13.5703125" style="2" customWidth="1"/>
    <col min="11515" max="11757" width="11" style="2"/>
    <col min="11758" max="11758" width="17" style="2" customWidth="1"/>
    <col min="11759" max="11759" width="47.7109375" style="2" customWidth="1"/>
    <col min="11760" max="11766" width="13.5703125" style="2" customWidth="1"/>
    <col min="11767" max="11767" width="15.42578125" style="2" customWidth="1"/>
    <col min="11768" max="11770" width="13.5703125" style="2" customWidth="1"/>
    <col min="11771" max="12013" width="11" style="2"/>
    <col min="12014" max="12014" width="17" style="2" customWidth="1"/>
    <col min="12015" max="12015" width="47.7109375" style="2" customWidth="1"/>
    <col min="12016" max="12022" width="13.5703125" style="2" customWidth="1"/>
    <col min="12023" max="12023" width="15.42578125" style="2" customWidth="1"/>
    <col min="12024" max="12026" width="13.5703125" style="2" customWidth="1"/>
    <col min="12027" max="12269" width="11" style="2"/>
    <col min="12270" max="12270" width="17" style="2" customWidth="1"/>
    <col min="12271" max="12271" width="47.7109375" style="2" customWidth="1"/>
    <col min="12272" max="12278" width="13.5703125" style="2" customWidth="1"/>
    <col min="12279" max="12279" width="15.42578125" style="2" customWidth="1"/>
    <col min="12280" max="12282" width="13.5703125" style="2" customWidth="1"/>
    <col min="12283" max="12525" width="11" style="2"/>
    <col min="12526" max="12526" width="17" style="2" customWidth="1"/>
    <col min="12527" max="12527" width="47.7109375" style="2" customWidth="1"/>
    <col min="12528" max="12534" width="13.5703125" style="2" customWidth="1"/>
    <col min="12535" max="12535" width="15.42578125" style="2" customWidth="1"/>
    <col min="12536" max="12538" width="13.5703125" style="2" customWidth="1"/>
    <col min="12539" max="12781" width="11" style="2"/>
    <col min="12782" max="12782" width="17" style="2" customWidth="1"/>
    <col min="12783" max="12783" width="47.7109375" style="2" customWidth="1"/>
    <col min="12784" max="12790" width="13.5703125" style="2" customWidth="1"/>
    <col min="12791" max="12791" width="15.42578125" style="2" customWidth="1"/>
    <col min="12792" max="12794" width="13.5703125" style="2" customWidth="1"/>
    <col min="12795" max="13037" width="11" style="2"/>
    <col min="13038" max="13038" width="17" style="2" customWidth="1"/>
    <col min="13039" max="13039" width="47.7109375" style="2" customWidth="1"/>
    <col min="13040" max="13046" width="13.5703125" style="2" customWidth="1"/>
    <col min="13047" max="13047" width="15.42578125" style="2" customWidth="1"/>
    <col min="13048" max="13050" width="13.5703125" style="2" customWidth="1"/>
    <col min="13051" max="13293" width="11" style="2"/>
    <col min="13294" max="13294" width="17" style="2" customWidth="1"/>
    <col min="13295" max="13295" width="47.7109375" style="2" customWidth="1"/>
    <col min="13296" max="13302" width="13.5703125" style="2" customWidth="1"/>
    <col min="13303" max="13303" width="15.42578125" style="2" customWidth="1"/>
    <col min="13304" max="13306" width="13.5703125" style="2" customWidth="1"/>
    <col min="13307" max="13549" width="11" style="2"/>
    <col min="13550" max="13550" width="17" style="2" customWidth="1"/>
    <col min="13551" max="13551" width="47.7109375" style="2" customWidth="1"/>
    <col min="13552" max="13558" width="13.5703125" style="2" customWidth="1"/>
    <col min="13559" max="13559" width="15.42578125" style="2" customWidth="1"/>
    <col min="13560" max="13562" width="13.5703125" style="2" customWidth="1"/>
    <col min="13563" max="13805" width="11" style="2"/>
    <col min="13806" max="13806" width="17" style="2" customWidth="1"/>
    <col min="13807" max="13807" width="47.7109375" style="2" customWidth="1"/>
    <col min="13808" max="13814" width="13.5703125" style="2" customWidth="1"/>
    <col min="13815" max="13815" width="15.42578125" style="2" customWidth="1"/>
    <col min="13816" max="13818" width="13.5703125" style="2" customWidth="1"/>
    <col min="13819" max="14061" width="11" style="2"/>
    <col min="14062" max="14062" width="17" style="2" customWidth="1"/>
    <col min="14063" max="14063" width="47.7109375" style="2" customWidth="1"/>
    <col min="14064" max="14070" width="13.5703125" style="2" customWidth="1"/>
    <col min="14071" max="14071" width="15.42578125" style="2" customWidth="1"/>
    <col min="14072" max="14074" width="13.5703125" style="2" customWidth="1"/>
    <col min="14075" max="14317" width="11" style="2"/>
    <col min="14318" max="14318" width="17" style="2" customWidth="1"/>
    <col min="14319" max="14319" width="47.7109375" style="2" customWidth="1"/>
    <col min="14320" max="14326" width="13.5703125" style="2" customWidth="1"/>
    <col min="14327" max="14327" width="15.42578125" style="2" customWidth="1"/>
    <col min="14328" max="14330" width="13.5703125" style="2" customWidth="1"/>
    <col min="14331" max="14573" width="11" style="2"/>
    <col min="14574" max="14574" width="17" style="2" customWidth="1"/>
    <col min="14575" max="14575" width="47.7109375" style="2" customWidth="1"/>
    <col min="14576" max="14582" width="13.5703125" style="2" customWidth="1"/>
    <col min="14583" max="14583" width="15.42578125" style="2" customWidth="1"/>
    <col min="14584" max="14586" width="13.5703125" style="2" customWidth="1"/>
    <col min="14587" max="14829" width="11" style="2"/>
    <col min="14830" max="14830" width="17" style="2" customWidth="1"/>
    <col min="14831" max="14831" width="47.7109375" style="2" customWidth="1"/>
    <col min="14832" max="14838" width="13.5703125" style="2" customWidth="1"/>
    <col min="14839" max="14839" width="15.42578125" style="2" customWidth="1"/>
    <col min="14840" max="14842" width="13.5703125" style="2" customWidth="1"/>
    <col min="14843" max="15085" width="11" style="2"/>
    <col min="15086" max="15086" width="17" style="2" customWidth="1"/>
    <col min="15087" max="15087" width="47.7109375" style="2" customWidth="1"/>
    <col min="15088" max="15094" width="13.5703125" style="2" customWidth="1"/>
    <col min="15095" max="15095" width="15.42578125" style="2" customWidth="1"/>
    <col min="15096" max="15098" width="13.5703125" style="2" customWidth="1"/>
    <col min="15099" max="15341" width="11" style="2"/>
    <col min="15342" max="15342" width="17" style="2" customWidth="1"/>
    <col min="15343" max="15343" width="47.7109375" style="2" customWidth="1"/>
    <col min="15344" max="15350" width="13.5703125" style="2" customWidth="1"/>
    <col min="15351" max="15351" width="15.42578125" style="2" customWidth="1"/>
    <col min="15352" max="15354" width="13.5703125" style="2" customWidth="1"/>
    <col min="15355" max="15597" width="11" style="2"/>
    <col min="15598" max="15598" width="17" style="2" customWidth="1"/>
    <col min="15599" max="15599" width="47.7109375" style="2" customWidth="1"/>
    <col min="15600" max="15606" width="13.5703125" style="2" customWidth="1"/>
    <col min="15607" max="15607" width="15.42578125" style="2" customWidth="1"/>
    <col min="15608" max="15610" width="13.5703125" style="2" customWidth="1"/>
    <col min="15611" max="15853" width="11" style="2"/>
    <col min="15854" max="15854" width="17" style="2" customWidth="1"/>
    <col min="15855" max="15855" width="47.7109375" style="2" customWidth="1"/>
    <col min="15856" max="15862" width="13.5703125" style="2" customWidth="1"/>
    <col min="15863" max="15863" width="15.42578125" style="2" customWidth="1"/>
    <col min="15864" max="15866" width="13.5703125" style="2" customWidth="1"/>
    <col min="15867" max="16109" width="11" style="2"/>
    <col min="16110" max="16110" width="17" style="2" customWidth="1"/>
    <col min="16111" max="16111" width="47.7109375" style="2" customWidth="1"/>
    <col min="16112" max="16118" width="13.5703125" style="2" customWidth="1"/>
    <col min="16119" max="16119" width="15.42578125" style="2" customWidth="1"/>
    <col min="16120" max="16122" width="13.5703125" style="2" customWidth="1"/>
    <col min="16123" max="16384" width="11" style="2"/>
  </cols>
  <sheetData>
    <row r="1" spans="1:101">
      <c r="A1" s="563"/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Y1" s="295"/>
      <c r="Z1" s="295"/>
      <c r="AA1" s="295"/>
    </row>
    <row r="2" spans="1:101">
      <c r="A2" s="564"/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Y2" s="298"/>
      <c r="Z2" s="295"/>
      <c r="AA2" s="295"/>
    </row>
    <row r="3" spans="1:101" s="23" customFormat="1" ht="19.5" customHeight="1">
      <c r="A3" s="563"/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Y3" s="299"/>
      <c r="Z3" s="296"/>
      <c r="AA3" s="296"/>
    </row>
    <row r="4" spans="1:101" s="18" customFormat="1" ht="35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Y4" s="297"/>
      <c r="Z4" s="297"/>
      <c r="AA4" s="297"/>
    </row>
    <row r="5" spans="1:101" s="18" customFormat="1" ht="37.5" customHeight="1">
      <c r="A5" s="555" t="s">
        <v>106</v>
      </c>
      <c r="B5" s="83" t="s">
        <v>107</v>
      </c>
      <c r="C5" s="557" t="s">
        <v>175</v>
      </c>
      <c r="D5" s="565"/>
      <c r="E5" s="565"/>
      <c r="F5" s="565"/>
      <c r="G5" s="565"/>
      <c r="H5" s="565"/>
      <c r="I5" s="565"/>
      <c r="J5" s="565"/>
      <c r="K5" s="565"/>
      <c r="L5" s="565"/>
      <c r="M5" s="566"/>
      <c r="N5" s="551" t="s">
        <v>176</v>
      </c>
      <c r="O5" s="552"/>
      <c r="P5" s="552"/>
      <c r="Q5" s="552"/>
      <c r="R5" s="552"/>
      <c r="S5" s="552"/>
      <c r="T5" s="552"/>
      <c r="U5" s="552"/>
      <c r="V5" s="552"/>
      <c r="W5" s="552"/>
      <c r="X5" s="552"/>
      <c r="Y5" s="545" t="s">
        <v>177</v>
      </c>
      <c r="Z5" s="546"/>
      <c r="AA5" s="546"/>
      <c r="AB5" s="546"/>
      <c r="AC5" s="546"/>
      <c r="AD5" s="546"/>
      <c r="AE5" s="546"/>
      <c r="AF5" s="546"/>
      <c r="AG5" s="546"/>
      <c r="AH5" s="546"/>
      <c r="AI5" s="546"/>
      <c r="AJ5" s="547" t="s">
        <v>178</v>
      </c>
      <c r="AK5" s="548"/>
      <c r="AL5" s="548"/>
      <c r="AM5" s="548"/>
      <c r="AN5" s="548"/>
      <c r="AO5" s="548"/>
      <c r="AP5" s="548"/>
      <c r="AQ5" s="548"/>
      <c r="AR5" s="548"/>
      <c r="AS5" s="548"/>
      <c r="AT5" s="548"/>
      <c r="AU5" s="549" t="s">
        <v>188</v>
      </c>
      <c r="AV5" s="550"/>
      <c r="AW5" s="550"/>
      <c r="AX5" s="550"/>
      <c r="AY5" s="550"/>
      <c r="AZ5" s="550"/>
      <c r="BA5" s="550"/>
      <c r="BB5" s="550"/>
      <c r="BC5" s="550"/>
      <c r="BD5" s="550"/>
      <c r="BE5" s="550"/>
      <c r="BF5" s="560" t="s">
        <v>179</v>
      </c>
      <c r="BG5" s="561"/>
      <c r="BH5" s="561"/>
      <c r="BI5" s="561"/>
      <c r="BJ5" s="561"/>
      <c r="BK5" s="561"/>
      <c r="BL5" s="561"/>
      <c r="BM5" s="561"/>
      <c r="BN5" s="561"/>
      <c r="BO5" s="561"/>
      <c r="BP5" s="562"/>
      <c r="BQ5" s="560" t="s">
        <v>180</v>
      </c>
      <c r="BR5" s="561"/>
      <c r="BS5" s="561"/>
      <c r="BT5" s="561"/>
      <c r="BU5" s="561"/>
      <c r="BV5" s="561"/>
      <c r="BW5" s="561"/>
      <c r="BX5" s="561"/>
      <c r="BY5" s="561"/>
      <c r="BZ5" s="561"/>
      <c r="CA5" s="562"/>
      <c r="CB5" s="560" t="s">
        <v>181</v>
      </c>
      <c r="CC5" s="561"/>
      <c r="CD5" s="561"/>
      <c r="CE5" s="561"/>
      <c r="CF5" s="561"/>
      <c r="CG5" s="561"/>
      <c r="CH5" s="561"/>
      <c r="CI5" s="561"/>
      <c r="CJ5" s="561"/>
      <c r="CK5" s="561"/>
      <c r="CL5" s="562"/>
      <c r="CM5" s="560" t="s">
        <v>189</v>
      </c>
      <c r="CN5" s="561"/>
      <c r="CO5" s="561"/>
      <c r="CP5" s="561"/>
      <c r="CQ5" s="561"/>
      <c r="CR5" s="561"/>
      <c r="CS5" s="561"/>
      <c r="CT5" s="561"/>
      <c r="CU5" s="561"/>
      <c r="CV5" s="561"/>
      <c r="CW5" s="562"/>
    </row>
    <row r="6" spans="1:101" s="18" customFormat="1" ht="37.5" customHeight="1">
      <c r="A6" s="556"/>
      <c r="B6" s="136"/>
      <c r="C6" s="137" t="s">
        <v>159</v>
      </c>
      <c r="D6" s="137" t="s">
        <v>40</v>
      </c>
      <c r="E6" s="137" t="s">
        <v>41</v>
      </c>
      <c r="F6" s="137" t="s">
        <v>42</v>
      </c>
      <c r="G6" s="137" t="s">
        <v>43</v>
      </c>
      <c r="H6" s="137" t="s">
        <v>44</v>
      </c>
      <c r="I6" s="137" t="s">
        <v>45</v>
      </c>
      <c r="J6" s="137" t="s">
        <v>46</v>
      </c>
      <c r="K6" s="137" t="s">
        <v>47</v>
      </c>
      <c r="L6" s="137" t="s">
        <v>61</v>
      </c>
      <c r="M6" s="226" t="s">
        <v>49</v>
      </c>
      <c r="N6" s="230" t="s">
        <v>159</v>
      </c>
      <c r="O6" s="228" t="s">
        <v>40</v>
      </c>
      <c r="P6" s="228" t="s">
        <v>41</v>
      </c>
      <c r="Q6" s="228" t="s">
        <v>42</v>
      </c>
      <c r="R6" s="228" t="s">
        <v>43</v>
      </c>
      <c r="S6" s="228" t="s">
        <v>44</v>
      </c>
      <c r="T6" s="228" t="s">
        <v>45</v>
      </c>
      <c r="U6" s="228" t="s">
        <v>46</v>
      </c>
      <c r="V6" s="228" t="s">
        <v>47</v>
      </c>
      <c r="W6" s="228" t="s">
        <v>61</v>
      </c>
      <c r="X6" s="229" t="s">
        <v>49</v>
      </c>
      <c r="Y6" s="237" t="s">
        <v>159</v>
      </c>
      <c r="Z6" s="238" t="s">
        <v>40</v>
      </c>
      <c r="AA6" s="238" t="s">
        <v>41</v>
      </c>
      <c r="AB6" s="238" t="s">
        <v>42</v>
      </c>
      <c r="AC6" s="238" t="s">
        <v>43</v>
      </c>
      <c r="AD6" s="238" t="s">
        <v>44</v>
      </c>
      <c r="AE6" s="238" t="s">
        <v>45</v>
      </c>
      <c r="AF6" s="238" t="s">
        <v>46</v>
      </c>
      <c r="AG6" s="238" t="s">
        <v>47</v>
      </c>
      <c r="AH6" s="238" t="s">
        <v>61</v>
      </c>
      <c r="AI6" s="239" t="s">
        <v>49</v>
      </c>
      <c r="AJ6" s="240" t="s">
        <v>159</v>
      </c>
      <c r="AK6" s="241" t="s">
        <v>40</v>
      </c>
      <c r="AL6" s="241" t="s">
        <v>41</v>
      </c>
      <c r="AM6" s="241" t="s">
        <v>42</v>
      </c>
      <c r="AN6" s="241" t="s">
        <v>43</v>
      </c>
      <c r="AO6" s="241" t="s">
        <v>44</v>
      </c>
      <c r="AP6" s="241" t="s">
        <v>45</v>
      </c>
      <c r="AQ6" s="241" t="s">
        <v>46</v>
      </c>
      <c r="AR6" s="241" t="s">
        <v>47</v>
      </c>
      <c r="AS6" s="241" t="s">
        <v>61</v>
      </c>
      <c r="AT6" s="242" t="s">
        <v>49</v>
      </c>
      <c r="AU6" s="231" t="s">
        <v>159</v>
      </c>
      <c r="AV6" s="232" t="s">
        <v>40</v>
      </c>
      <c r="AW6" s="232" t="s">
        <v>41</v>
      </c>
      <c r="AX6" s="232" t="s">
        <v>42</v>
      </c>
      <c r="AY6" s="232" t="s">
        <v>43</v>
      </c>
      <c r="AZ6" s="232" t="s">
        <v>44</v>
      </c>
      <c r="BA6" s="232" t="s">
        <v>45</v>
      </c>
      <c r="BB6" s="232" t="s">
        <v>46</v>
      </c>
      <c r="BC6" s="232" t="s">
        <v>47</v>
      </c>
      <c r="BD6" s="232" t="s">
        <v>61</v>
      </c>
      <c r="BE6" s="233" t="s">
        <v>49</v>
      </c>
      <c r="BF6" s="234" t="s">
        <v>159</v>
      </c>
      <c r="BG6" s="235" t="s">
        <v>40</v>
      </c>
      <c r="BH6" s="235" t="s">
        <v>41</v>
      </c>
      <c r="BI6" s="235" t="s">
        <v>42</v>
      </c>
      <c r="BJ6" s="235" t="s">
        <v>43</v>
      </c>
      <c r="BK6" s="235" t="s">
        <v>44</v>
      </c>
      <c r="BL6" s="235" t="s">
        <v>45</v>
      </c>
      <c r="BM6" s="235" t="s">
        <v>46</v>
      </c>
      <c r="BN6" s="235" t="s">
        <v>47</v>
      </c>
      <c r="BO6" s="235" t="s">
        <v>61</v>
      </c>
      <c r="BP6" s="236" t="s">
        <v>49</v>
      </c>
      <c r="BQ6" s="234" t="s">
        <v>159</v>
      </c>
      <c r="BR6" s="235" t="s">
        <v>40</v>
      </c>
      <c r="BS6" s="235" t="s">
        <v>41</v>
      </c>
      <c r="BT6" s="235" t="s">
        <v>42</v>
      </c>
      <c r="BU6" s="235" t="s">
        <v>43</v>
      </c>
      <c r="BV6" s="235" t="s">
        <v>44</v>
      </c>
      <c r="BW6" s="235" t="s">
        <v>45</v>
      </c>
      <c r="BX6" s="235" t="s">
        <v>46</v>
      </c>
      <c r="BY6" s="235" t="s">
        <v>47</v>
      </c>
      <c r="BZ6" s="235" t="s">
        <v>61</v>
      </c>
      <c r="CA6" s="236" t="s">
        <v>49</v>
      </c>
      <c r="CB6" s="234" t="s">
        <v>159</v>
      </c>
      <c r="CC6" s="235" t="s">
        <v>40</v>
      </c>
      <c r="CD6" s="235" t="s">
        <v>41</v>
      </c>
      <c r="CE6" s="235" t="s">
        <v>42</v>
      </c>
      <c r="CF6" s="235" t="s">
        <v>43</v>
      </c>
      <c r="CG6" s="235" t="s">
        <v>44</v>
      </c>
      <c r="CH6" s="235" t="s">
        <v>45</v>
      </c>
      <c r="CI6" s="235" t="s">
        <v>46</v>
      </c>
      <c r="CJ6" s="235" t="s">
        <v>47</v>
      </c>
      <c r="CK6" s="235" t="s">
        <v>61</v>
      </c>
      <c r="CL6" s="236" t="s">
        <v>49</v>
      </c>
      <c r="CM6" s="234" t="s">
        <v>159</v>
      </c>
      <c r="CN6" s="235" t="s">
        <v>40</v>
      </c>
      <c r="CO6" s="235" t="s">
        <v>41</v>
      </c>
      <c r="CP6" s="235" t="s">
        <v>42</v>
      </c>
      <c r="CQ6" s="235" t="s">
        <v>43</v>
      </c>
      <c r="CR6" s="235" t="s">
        <v>44</v>
      </c>
      <c r="CS6" s="235" t="s">
        <v>45</v>
      </c>
      <c r="CT6" s="235" t="s">
        <v>46</v>
      </c>
      <c r="CU6" s="235" t="s">
        <v>47</v>
      </c>
      <c r="CV6" s="235" t="s">
        <v>61</v>
      </c>
      <c r="CW6" s="236" t="s">
        <v>49</v>
      </c>
    </row>
    <row r="7" spans="1:101" ht="32.25" customHeight="1">
      <c r="A7" s="85" t="s">
        <v>0</v>
      </c>
      <c r="B7" s="86" t="s">
        <v>111</v>
      </c>
      <c r="C7" s="63" t="e">
        <f>SUM(D7:M7)</f>
        <v>#REF!</v>
      </c>
      <c r="D7" s="87" t="e">
        <f>+#REF!</f>
        <v>#REF!</v>
      </c>
      <c r="E7" s="87" t="e">
        <f>+#REF!</f>
        <v>#REF!</v>
      </c>
      <c r="F7" s="87" t="e">
        <f>+#REF!</f>
        <v>#REF!</v>
      </c>
      <c r="G7" s="87" t="e">
        <f>+#REF!</f>
        <v>#REF!</v>
      </c>
      <c r="H7" s="87" t="e">
        <f>+#REF!</f>
        <v>#REF!</v>
      </c>
      <c r="I7" s="87" t="e">
        <f>+#REF!</f>
        <v>#REF!</v>
      </c>
      <c r="J7" s="87" t="e">
        <f>+#REF!</f>
        <v>#REF!</v>
      </c>
      <c r="K7" s="87" t="e">
        <f>+#REF!</f>
        <v>#REF!</v>
      </c>
      <c r="L7" s="87" t="e">
        <f>+#REF!</f>
        <v>#REF!</v>
      </c>
      <c r="M7" s="87" t="e">
        <f>+#REF!</f>
        <v>#REF!</v>
      </c>
      <c r="N7" s="63" t="e">
        <f>SUM(O7:X7)</f>
        <v>#REF!</v>
      </c>
      <c r="O7" s="87" t="e">
        <f>+#REF!</f>
        <v>#REF!</v>
      </c>
      <c r="P7" s="87" t="e">
        <f>+#REF!</f>
        <v>#REF!</v>
      </c>
      <c r="Q7" s="87" t="e">
        <f>+#REF!</f>
        <v>#REF!</v>
      </c>
      <c r="R7" s="87" t="e">
        <f>+#REF!</f>
        <v>#REF!</v>
      </c>
      <c r="S7" s="87" t="e">
        <f>+#REF!</f>
        <v>#REF!</v>
      </c>
      <c r="T7" s="87" t="e">
        <f>+#REF!</f>
        <v>#REF!</v>
      </c>
      <c r="U7" s="87" t="e">
        <f>+#REF!</f>
        <v>#REF!</v>
      </c>
      <c r="V7" s="87" t="e">
        <f>+#REF!</f>
        <v>#REF!</v>
      </c>
      <c r="W7" s="87" t="e">
        <f>+#REF!</f>
        <v>#REF!</v>
      </c>
      <c r="X7" s="87" t="e">
        <f>+#REF!</f>
        <v>#REF!</v>
      </c>
      <c r="Y7" s="63" t="e">
        <f>SUM(Z7:AI7)</f>
        <v>#REF!</v>
      </c>
      <c r="Z7" s="87" t="e">
        <f>+#REF!</f>
        <v>#REF!</v>
      </c>
      <c r="AA7" s="87" t="e">
        <f>+#REF!</f>
        <v>#REF!</v>
      </c>
      <c r="AB7" s="87" t="e">
        <f>+#REF!</f>
        <v>#REF!</v>
      </c>
      <c r="AC7" s="87" t="e">
        <f>+#REF!</f>
        <v>#REF!</v>
      </c>
      <c r="AD7" s="87" t="e">
        <f>+#REF!</f>
        <v>#REF!</v>
      </c>
      <c r="AE7" s="87" t="e">
        <f>+#REF!</f>
        <v>#REF!</v>
      </c>
      <c r="AF7" s="87" t="e">
        <f>+#REF!</f>
        <v>#REF!</v>
      </c>
      <c r="AG7" s="87" t="e">
        <f>+#REF!</f>
        <v>#REF!</v>
      </c>
      <c r="AH7" s="87" t="e">
        <f>+#REF!</f>
        <v>#REF!</v>
      </c>
      <c r="AI7" s="87" t="e">
        <f>+#REF!</f>
        <v>#REF!</v>
      </c>
      <c r="AJ7" s="63" t="e">
        <f>SUM(AK7:AT7)</f>
        <v>#REF!</v>
      </c>
      <c r="AK7" s="87" t="e">
        <f>+#REF!</f>
        <v>#REF!</v>
      </c>
      <c r="AL7" s="87" t="e">
        <f>+#REF!</f>
        <v>#REF!</v>
      </c>
      <c r="AM7" s="87" t="e">
        <f>+#REF!</f>
        <v>#REF!</v>
      </c>
      <c r="AN7" s="87" t="e">
        <f>+#REF!</f>
        <v>#REF!</v>
      </c>
      <c r="AO7" s="87" t="e">
        <f>+#REF!</f>
        <v>#REF!</v>
      </c>
      <c r="AP7" s="87" t="e">
        <f>+#REF!</f>
        <v>#REF!</v>
      </c>
      <c r="AQ7" s="87" t="e">
        <f>+#REF!</f>
        <v>#REF!</v>
      </c>
      <c r="AR7" s="87" t="e">
        <f>+#REF!</f>
        <v>#REF!</v>
      </c>
      <c r="AS7" s="87" t="e">
        <f>+#REF!</f>
        <v>#REF!</v>
      </c>
      <c r="AT7" s="87" t="e">
        <f>+#REF!</f>
        <v>#REF!</v>
      </c>
      <c r="AU7" s="63" t="e">
        <f>SUM(AV7:BE7)</f>
        <v>#REF!</v>
      </c>
      <c r="AV7" s="87" t="e">
        <f>+#REF!</f>
        <v>#REF!</v>
      </c>
      <c r="AW7" s="87" t="e">
        <f>+#REF!</f>
        <v>#REF!</v>
      </c>
      <c r="AX7" s="87" t="e">
        <f>+#REF!</f>
        <v>#REF!</v>
      </c>
      <c r="AY7" s="87" t="e">
        <f>+#REF!</f>
        <v>#REF!</v>
      </c>
      <c r="AZ7" s="87" t="e">
        <f>+#REF!</f>
        <v>#REF!</v>
      </c>
      <c r="BA7" s="87" t="e">
        <f>+#REF!</f>
        <v>#REF!</v>
      </c>
      <c r="BB7" s="87" t="e">
        <f>+#REF!</f>
        <v>#REF!</v>
      </c>
      <c r="BC7" s="87" t="e">
        <f>+#REF!</f>
        <v>#REF!</v>
      </c>
      <c r="BD7" s="87" t="e">
        <f>+#REF!</f>
        <v>#REF!</v>
      </c>
      <c r="BE7" s="87" t="e">
        <f>+#REF!</f>
        <v>#REF!</v>
      </c>
      <c r="BF7" s="243" t="e">
        <f>+N7/C7*100-100</f>
        <v>#REF!</v>
      </c>
      <c r="BG7" s="243" t="e">
        <f t="shared" ref="BG7:BQ22" si="0">+O7/D7*100-100</f>
        <v>#REF!</v>
      </c>
      <c r="BH7" s="243" t="e">
        <f t="shared" si="0"/>
        <v>#REF!</v>
      </c>
      <c r="BI7" s="243" t="e">
        <f t="shared" si="0"/>
        <v>#REF!</v>
      </c>
      <c r="BJ7" s="243" t="e">
        <f t="shared" si="0"/>
        <v>#REF!</v>
      </c>
      <c r="BK7" s="243" t="e">
        <f t="shared" si="0"/>
        <v>#REF!</v>
      </c>
      <c r="BL7" s="243" t="e">
        <f t="shared" si="0"/>
        <v>#REF!</v>
      </c>
      <c r="BM7" s="243" t="e">
        <f t="shared" si="0"/>
        <v>#REF!</v>
      </c>
      <c r="BN7" s="243" t="e">
        <f t="shared" si="0"/>
        <v>#REF!</v>
      </c>
      <c r="BO7" s="243" t="e">
        <f t="shared" si="0"/>
        <v>#REF!</v>
      </c>
      <c r="BP7" s="244" t="e">
        <f t="shared" si="0"/>
        <v>#REF!</v>
      </c>
      <c r="BQ7" s="243" t="e">
        <f t="shared" si="0"/>
        <v>#REF!</v>
      </c>
      <c r="BR7" s="243" t="e">
        <f t="shared" ref="BR7:BR25" si="1">+Z7/O7*100-100</f>
        <v>#REF!</v>
      </c>
      <c r="BS7" s="243" t="e">
        <f t="shared" ref="BS7:BS25" si="2">+AA7/P7*100-100</f>
        <v>#REF!</v>
      </c>
      <c r="BT7" s="243" t="e">
        <f t="shared" ref="BT7:BT25" si="3">+AB7/Q7*100-100</f>
        <v>#REF!</v>
      </c>
      <c r="BU7" s="243" t="e">
        <f t="shared" ref="BU7:BU25" si="4">+AC7/R7*100-100</f>
        <v>#REF!</v>
      </c>
      <c r="BV7" s="243" t="e">
        <f t="shared" ref="BV7:BV25" si="5">+AD7/S7*100-100</f>
        <v>#REF!</v>
      </c>
      <c r="BW7" s="243" t="e">
        <f t="shared" ref="BW7:BW25" si="6">+AE7/T7*100-100</f>
        <v>#REF!</v>
      </c>
      <c r="BX7" s="243" t="e">
        <f t="shared" ref="BX7:BX25" si="7">+AF7/U7*100-100</f>
        <v>#REF!</v>
      </c>
      <c r="BY7" s="243" t="e">
        <f t="shared" ref="BY7:BY25" si="8">+AG7/V7*100-100</f>
        <v>#REF!</v>
      </c>
      <c r="BZ7" s="243" t="e">
        <f t="shared" ref="BZ7:BZ25" si="9">+AH7/W7*100-100</f>
        <v>#REF!</v>
      </c>
      <c r="CA7" s="244" t="e">
        <f t="shared" ref="CA7:CB22" si="10">+AI7/X7*100-100</f>
        <v>#REF!</v>
      </c>
      <c r="CB7" s="243" t="e">
        <f t="shared" si="10"/>
        <v>#REF!</v>
      </c>
      <c r="CC7" s="243" t="e">
        <f t="shared" ref="CC7:CC25" si="11">+AK7/Z7*100-100</f>
        <v>#REF!</v>
      </c>
      <c r="CD7" s="243" t="e">
        <f t="shared" ref="CD7:CD25" si="12">+AL7/AA7*100-100</f>
        <v>#REF!</v>
      </c>
      <c r="CE7" s="243" t="e">
        <f t="shared" ref="CE7:CE25" si="13">+AM7/AB7*100-100</f>
        <v>#REF!</v>
      </c>
      <c r="CF7" s="243" t="e">
        <f t="shared" ref="CF7:CF25" si="14">+AN7/AC7*100-100</f>
        <v>#REF!</v>
      </c>
      <c r="CG7" s="243" t="e">
        <f t="shared" ref="CG7:CG25" si="15">+AO7/AD7*100-100</f>
        <v>#REF!</v>
      </c>
      <c r="CH7" s="243" t="e">
        <f t="shared" ref="CH7:CH25" si="16">+AP7/AE7*100-100</f>
        <v>#REF!</v>
      </c>
      <c r="CI7" s="243" t="e">
        <f t="shared" ref="CI7:CI25" si="17">+AQ7/AF7*100-100</f>
        <v>#REF!</v>
      </c>
      <c r="CJ7" s="243" t="e">
        <f t="shared" ref="CJ7:CJ25" si="18">+AR7/AG7*100-100</f>
        <v>#REF!</v>
      </c>
      <c r="CK7" s="243" t="e">
        <f t="shared" ref="CK7:CK25" si="19">+AS7/AH7*100-100</f>
        <v>#REF!</v>
      </c>
      <c r="CL7" s="244" t="e">
        <f t="shared" ref="CL7:CL25" si="20">+AT7/AI7*100-100</f>
        <v>#REF!</v>
      </c>
      <c r="CM7" s="243" t="e">
        <f>+AU7/AJ7*100-100</f>
        <v>#REF!</v>
      </c>
      <c r="CN7" s="243" t="e">
        <f t="shared" ref="CN7:CN25" si="21">+AV7/AK7*100-100</f>
        <v>#REF!</v>
      </c>
      <c r="CO7" s="243" t="e">
        <f t="shared" ref="CO7:CO25" si="22">+AW7/AL7*100-100</f>
        <v>#REF!</v>
      </c>
      <c r="CP7" s="243" t="e">
        <f t="shared" ref="CP7:CP25" si="23">+AX7/AM7*100-100</f>
        <v>#REF!</v>
      </c>
      <c r="CQ7" s="243" t="e">
        <f t="shared" ref="CQ7:CQ25" si="24">+AY7/AN7*100-100</f>
        <v>#REF!</v>
      </c>
      <c r="CR7" s="243" t="e">
        <f t="shared" ref="CR7:CR25" si="25">+AZ7/AO7*100-100</f>
        <v>#REF!</v>
      </c>
      <c r="CS7" s="243" t="e">
        <f t="shared" ref="CS7:CS25" si="26">+BA7/AP7*100-100</f>
        <v>#REF!</v>
      </c>
      <c r="CT7" s="243" t="e">
        <f t="shared" ref="CT7:CT25" si="27">+BB7/AQ7*100-100</f>
        <v>#REF!</v>
      </c>
      <c r="CU7" s="243" t="e">
        <f t="shared" ref="CU7:CU25" si="28">+BC7/AR7*100-100</f>
        <v>#REF!</v>
      </c>
      <c r="CV7" s="243" t="e">
        <f t="shared" ref="CV7:CV25" si="29">+BD7/AS7*100-100</f>
        <v>#REF!</v>
      </c>
      <c r="CW7" s="244" t="e">
        <f t="shared" ref="CW7:CW25" si="30">+BE7/AT7*100-100</f>
        <v>#REF!</v>
      </c>
    </row>
    <row r="8" spans="1:101" ht="32.25" customHeight="1">
      <c r="A8" s="85" t="s">
        <v>2</v>
      </c>
      <c r="B8" s="86" t="s">
        <v>3</v>
      </c>
      <c r="C8" s="63" t="e">
        <f t="shared" ref="C8:C19" si="31">SUM(D8:M8)</f>
        <v>#REF!</v>
      </c>
      <c r="D8" s="87" t="e">
        <f>+#REF!</f>
        <v>#REF!</v>
      </c>
      <c r="E8" s="87" t="e">
        <f>+#REF!</f>
        <v>#REF!</v>
      </c>
      <c r="F8" s="87" t="e">
        <f>+#REF!</f>
        <v>#REF!</v>
      </c>
      <c r="G8" s="87" t="e">
        <f>+#REF!</f>
        <v>#REF!</v>
      </c>
      <c r="H8" s="87" t="e">
        <f>+#REF!</f>
        <v>#REF!</v>
      </c>
      <c r="I8" s="87" t="e">
        <f>+#REF!</f>
        <v>#REF!</v>
      </c>
      <c r="J8" s="87" t="e">
        <f>+#REF!</f>
        <v>#REF!</v>
      </c>
      <c r="K8" s="87" t="e">
        <f>+#REF!</f>
        <v>#REF!</v>
      </c>
      <c r="L8" s="87" t="e">
        <f>+#REF!</f>
        <v>#REF!</v>
      </c>
      <c r="M8" s="87" t="e">
        <f>+#REF!</f>
        <v>#REF!</v>
      </c>
      <c r="N8" s="63" t="e">
        <f t="shared" ref="N8:N22" si="32">SUM(O8:X8)</f>
        <v>#REF!</v>
      </c>
      <c r="O8" s="87" t="e">
        <f>+#REF!</f>
        <v>#REF!</v>
      </c>
      <c r="P8" s="87" t="e">
        <f>+#REF!</f>
        <v>#REF!</v>
      </c>
      <c r="Q8" s="87" t="e">
        <f>+#REF!</f>
        <v>#REF!</v>
      </c>
      <c r="R8" s="87" t="e">
        <f>+#REF!</f>
        <v>#REF!</v>
      </c>
      <c r="S8" s="87" t="e">
        <f>+#REF!</f>
        <v>#REF!</v>
      </c>
      <c r="T8" s="87" t="e">
        <f>+#REF!</f>
        <v>#REF!</v>
      </c>
      <c r="U8" s="87" t="e">
        <f>+#REF!</f>
        <v>#REF!</v>
      </c>
      <c r="V8" s="87" t="e">
        <f>+#REF!</f>
        <v>#REF!</v>
      </c>
      <c r="W8" s="87" t="e">
        <f>+#REF!</f>
        <v>#REF!</v>
      </c>
      <c r="X8" s="87" t="e">
        <f>+#REF!</f>
        <v>#REF!</v>
      </c>
      <c r="Y8" s="63" t="e">
        <f t="shared" ref="Y8:Y22" si="33">SUM(Z8:AI8)</f>
        <v>#REF!</v>
      </c>
      <c r="Z8" s="87" t="e">
        <f>+#REF!</f>
        <v>#REF!</v>
      </c>
      <c r="AA8" s="87" t="e">
        <f>+#REF!</f>
        <v>#REF!</v>
      </c>
      <c r="AB8" s="87" t="e">
        <f>+#REF!</f>
        <v>#REF!</v>
      </c>
      <c r="AC8" s="87" t="e">
        <f>+#REF!</f>
        <v>#REF!</v>
      </c>
      <c r="AD8" s="87" t="e">
        <f>+#REF!</f>
        <v>#REF!</v>
      </c>
      <c r="AE8" s="87" t="e">
        <f>+#REF!</f>
        <v>#REF!</v>
      </c>
      <c r="AF8" s="87" t="e">
        <f>+#REF!</f>
        <v>#REF!</v>
      </c>
      <c r="AG8" s="87" t="e">
        <f>+#REF!</f>
        <v>#REF!</v>
      </c>
      <c r="AH8" s="87" t="e">
        <f>+#REF!</f>
        <v>#REF!</v>
      </c>
      <c r="AI8" s="87" t="e">
        <f>+#REF!</f>
        <v>#REF!</v>
      </c>
      <c r="AJ8" s="63" t="e">
        <f t="shared" ref="AJ8:AJ22" si="34">SUM(AK8:AT8)</f>
        <v>#REF!</v>
      </c>
      <c r="AK8" s="87" t="e">
        <f>+#REF!</f>
        <v>#REF!</v>
      </c>
      <c r="AL8" s="87" t="e">
        <f>+#REF!</f>
        <v>#REF!</v>
      </c>
      <c r="AM8" s="87" t="e">
        <f>+#REF!</f>
        <v>#REF!</v>
      </c>
      <c r="AN8" s="87" t="e">
        <f>+#REF!</f>
        <v>#REF!</v>
      </c>
      <c r="AO8" s="87" t="e">
        <f>+#REF!</f>
        <v>#REF!</v>
      </c>
      <c r="AP8" s="87" t="e">
        <f>+#REF!</f>
        <v>#REF!</v>
      </c>
      <c r="AQ8" s="87" t="e">
        <f>+#REF!</f>
        <v>#REF!</v>
      </c>
      <c r="AR8" s="87" t="e">
        <f>+#REF!</f>
        <v>#REF!</v>
      </c>
      <c r="AS8" s="87" t="e">
        <f>+#REF!</f>
        <v>#REF!</v>
      </c>
      <c r="AT8" s="87" t="e">
        <f>+#REF!</f>
        <v>#REF!</v>
      </c>
      <c r="AU8" s="63" t="e">
        <f t="shared" ref="AU8:AU22" si="35">SUM(AV8:BE8)</f>
        <v>#REF!</v>
      </c>
      <c r="AV8" s="87" t="e">
        <f>+#REF!</f>
        <v>#REF!</v>
      </c>
      <c r="AW8" s="87" t="e">
        <f>+#REF!</f>
        <v>#REF!</v>
      </c>
      <c r="AX8" s="87" t="e">
        <f>+#REF!</f>
        <v>#REF!</v>
      </c>
      <c r="AY8" s="87" t="e">
        <f>+#REF!</f>
        <v>#REF!</v>
      </c>
      <c r="AZ8" s="87" t="e">
        <f>+#REF!</f>
        <v>#REF!</v>
      </c>
      <c r="BA8" s="87" t="e">
        <f>+#REF!</f>
        <v>#REF!</v>
      </c>
      <c r="BB8" s="87" t="e">
        <f>+#REF!</f>
        <v>#REF!</v>
      </c>
      <c r="BC8" s="87" t="e">
        <f>+#REF!</f>
        <v>#REF!</v>
      </c>
      <c r="BD8" s="87" t="e">
        <f>+#REF!</f>
        <v>#REF!</v>
      </c>
      <c r="BE8" s="87" t="e">
        <f>+#REF!</f>
        <v>#REF!</v>
      </c>
      <c r="BF8" s="245" t="e">
        <f t="shared" ref="BF8:BF25" si="36">+N8/C8*100-100</f>
        <v>#REF!</v>
      </c>
      <c r="BG8" s="245" t="e">
        <f t="shared" ref="BG8:BG25" si="37">+O8/D8*100-100</f>
        <v>#REF!</v>
      </c>
      <c r="BH8" s="245" t="e">
        <f t="shared" ref="BH8:BH25" si="38">+P8/E8*100-100</f>
        <v>#REF!</v>
      </c>
      <c r="BI8" s="245" t="e">
        <f t="shared" ref="BI8:BI25" si="39">+Q8/F8*100-100</f>
        <v>#REF!</v>
      </c>
      <c r="BJ8" s="245" t="e">
        <f t="shared" ref="BJ8:BJ25" si="40">+R8/G8*100-100</f>
        <v>#REF!</v>
      </c>
      <c r="BK8" s="245" t="e">
        <f t="shared" ref="BK8:BK25" si="41">+S8/H8*100-100</f>
        <v>#REF!</v>
      </c>
      <c r="BL8" s="245" t="e">
        <f t="shared" ref="BL8:BL25" si="42">+T8/I8*100-100</f>
        <v>#REF!</v>
      </c>
      <c r="BM8" s="245" t="e">
        <f t="shared" ref="BM8:BM25" si="43">+U8/J8*100-100</f>
        <v>#REF!</v>
      </c>
      <c r="BN8" s="245" t="e">
        <f t="shared" ref="BN8:BN25" si="44">+V8/K8*100-100</f>
        <v>#REF!</v>
      </c>
      <c r="BO8" s="245" t="e">
        <f t="shared" ref="BO8:BO25" si="45">+W8/L8*100-100</f>
        <v>#REF!</v>
      </c>
      <c r="BP8" s="246" t="e">
        <f t="shared" ref="BP8:BP25" si="46">+X8/M8*100-100</f>
        <v>#REF!</v>
      </c>
      <c r="BQ8" s="245" t="e">
        <f t="shared" si="0"/>
        <v>#REF!</v>
      </c>
      <c r="BR8" s="245" t="e">
        <f t="shared" si="1"/>
        <v>#REF!</v>
      </c>
      <c r="BS8" s="245" t="e">
        <f t="shared" si="2"/>
        <v>#REF!</v>
      </c>
      <c r="BT8" s="245" t="e">
        <f t="shared" si="3"/>
        <v>#REF!</v>
      </c>
      <c r="BU8" s="245" t="e">
        <f t="shared" si="4"/>
        <v>#REF!</v>
      </c>
      <c r="BV8" s="245" t="e">
        <f t="shared" si="5"/>
        <v>#REF!</v>
      </c>
      <c r="BW8" s="245" t="e">
        <f t="shared" si="6"/>
        <v>#REF!</v>
      </c>
      <c r="BX8" s="245" t="e">
        <f t="shared" si="7"/>
        <v>#REF!</v>
      </c>
      <c r="BY8" s="245" t="e">
        <f t="shared" si="8"/>
        <v>#REF!</v>
      </c>
      <c r="BZ8" s="245" t="e">
        <f t="shared" si="9"/>
        <v>#REF!</v>
      </c>
      <c r="CA8" s="246" t="e">
        <f t="shared" si="10"/>
        <v>#REF!</v>
      </c>
      <c r="CB8" s="245" t="e">
        <f t="shared" si="10"/>
        <v>#REF!</v>
      </c>
      <c r="CC8" s="245" t="e">
        <f t="shared" si="11"/>
        <v>#REF!</v>
      </c>
      <c r="CD8" s="245" t="e">
        <f t="shared" si="12"/>
        <v>#REF!</v>
      </c>
      <c r="CE8" s="245" t="e">
        <f t="shared" si="13"/>
        <v>#REF!</v>
      </c>
      <c r="CF8" s="245" t="e">
        <f t="shared" si="14"/>
        <v>#REF!</v>
      </c>
      <c r="CG8" s="245" t="e">
        <f t="shared" si="15"/>
        <v>#REF!</v>
      </c>
      <c r="CH8" s="245" t="e">
        <f t="shared" si="16"/>
        <v>#REF!</v>
      </c>
      <c r="CI8" s="245" t="e">
        <f t="shared" si="17"/>
        <v>#REF!</v>
      </c>
      <c r="CJ8" s="245" t="e">
        <f t="shared" si="18"/>
        <v>#REF!</v>
      </c>
      <c r="CK8" s="245" t="e">
        <f t="shared" si="19"/>
        <v>#REF!</v>
      </c>
      <c r="CL8" s="246" t="e">
        <f t="shared" si="20"/>
        <v>#REF!</v>
      </c>
      <c r="CM8" s="245" t="e">
        <f t="shared" ref="CM8:CM25" si="47">+AU8/AJ8*100-100</f>
        <v>#REF!</v>
      </c>
      <c r="CN8" s="245" t="e">
        <f t="shared" si="21"/>
        <v>#REF!</v>
      </c>
      <c r="CO8" s="245" t="e">
        <f t="shared" si="22"/>
        <v>#REF!</v>
      </c>
      <c r="CP8" s="245" t="e">
        <f t="shared" si="23"/>
        <v>#REF!</v>
      </c>
      <c r="CQ8" s="245" t="e">
        <f t="shared" si="24"/>
        <v>#REF!</v>
      </c>
      <c r="CR8" s="245" t="e">
        <f t="shared" si="25"/>
        <v>#REF!</v>
      </c>
      <c r="CS8" s="245" t="e">
        <f t="shared" si="26"/>
        <v>#REF!</v>
      </c>
      <c r="CT8" s="245" t="e">
        <f t="shared" si="27"/>
        <v>#REF!</v>
      </c>
      <c r="CU8" s="245" t="e">
        <f t="shared" si="28"/>
        <v>#REF!</v>
      </c>
      <c r="CV8" s="245" t="e">
        <f t="shared" si="29"/>
        <v>#REF!</v>
      </c>
      <c r="CW8" s="246" t="e">
        <f t="shared" si="30"/>
        <v>#REF!</v>
      </c>
    </row>
    <row r="9" spans="1:101" ht="32.25" customHeight="1">
      <c r="A9" s="85" t="s">
        <v>4</v>
      </c>
      <c r="B9" s="86" t="s">
        <v>112</v>
      </c>
      <c r="C9" s="63" t="e">
        <f t="shared" si="31"/>
        <v>#REF!</v>
      </c>
      <c r="D9" s="87" t="e">
        <f>+#REF!</f>
        <v>#REF!</v>
      </c>
      <c r="E9" s="87" t="e">
        <f>+#REF!</f>
        <v>#REF!</v>
      </c>
      <c r="F9" s="87" t="e">
        <f>+#REF!</f>
        <v>#REF!</v>
      </c>
      <c r="G9" s="87" t="e">
        <f>+#REF!</f>
        <v>#REF!</v>
      </c>
      <c r="H9" s="87" t="e">
        <f>+#REF!</f>
        <v>#REF!</v>
      </c>
      <c r="I9" s="87" t="e">
        <f>+#REF!</f>
        <v>#REF!</v>
      </c>
      <c r="J9" s="87" t="e">
        <f>+#REF!</f>
        <v>#REF!</v>
      </c>
      <c r="K9" s="87" t="e">
        <f>+#REF!</f>
        <v>#REF!</v>
      </c>
      <c r="L9" s="87" t="e">
        <f>+#REF!</f>
        <v>#REF!</v>
      </c>
      <c r="M9" s="87" t="e">
        <f>+#REF!</f>
        <v>#REF!</v>
      </c>
      <c r="N9" s="63" t="e">
        <f t="shared" si="32"/>
        <v>#REF!</v>
      </c>
      <c r="O9" s="87" t="e">
        <f>+#REF!</f>
        <v>#REF!</v>
      </c>
      <c r="P9" s="87" t="e">
        <f>+#REF!</f>
        <v>#REF!</v>
      </c>
      <c r="Q9" s="87" t="e">
        <f>+#REF!</f>
        <v>#REF!</v>
      </c>
      <c r="R9" s="87" t="e">
        <f>+#REF!</f>
        <v>#REF!</v>
      </c>
      <c r="S9" s="87" t="e">
        <f>+#REF!</f>
        <v>#REF!</v>
      </c>
      <c r="T9" s="87" t="e">
        <f>+#REF!</f>
        <v>#REF!</v>
      </c>
      <c r="U9" s="87" t="e">
        <f>+#REF!</f>
        <v>#REF!</v>
      </c>
      <c r="V9" s="87" t="e">
        <f>+#REF!</f>
        <v>#REF!</v>
      </c>
      <c r="W9" s="87" t="e">
        <f>+#REF!</f>
        <v>#REF!</v>
      </c>
      <c r="X9" s="87" t="e">
        <f>+#REF!</f>
        <v>#REF!</v>
      </c>
      <c r="Y9" s="63" t="e">
        <f t="shared" si="33"/>
        <v>#REF!</v>
      </c>
      <c r="Z9" s="87" t="e">
        <f>+#REF!</f>
        <v>#REF!</v>
      </c>
      <c r="AA9" s="87" t="e">
        <f>+#REF!</f>
        <v>#REF!</v>
      </c>
      <c r="AB9" s="87" t="e">
        <f>+#REF!</f>
        <v>#REF!</v>
      </c>
      <c r="AC9" s="87" t="e">
        <f>+#REF!</f>
        <v>#REF!</v>
      </c>
      <c r="AD9" s="87" t="e">
        <f>+#REF!</f>
        <v>#REF!</v>
      </c>
      <c r="AE9" s="87" t="e">
        <f>+#REF!</f>
        <v>#REF!</v>
      </c>
      <c r="AF9" s="87" t="e">
        <f>+#REF!</f>
        <v>#REF!</v>
      </c>
      <c r="AG9" s="87" t="e">
        <f>+#REF!</f>
        <v>#REF!</v>
      </c>
      <c r="AH9" s="87" t="e">
        <f>+#REF!</f>
        <v>#REF!</v>
      </c>
      <c r="AI9" s="87" t="e">
        <f>+#REF!</f>
        <v>#REF!</v>
      </c>
      <c r="AJ9" s="63" t="e">
        <f t="shared" si="34"/>
        <v>#REF!</v>
      </c>
      <c r="AK9" s="87" t="e">
        <f>+#REF!</f>
        <v>#REF!</v>
      </c>
      <c r="AL9" s="87" t="e">
        <f>+#REF!</f>
        <v>#REF!</v>
      </c>
      <c r="AM9" s="87" t="e">
        <f>+#REF!</f>
        <v>#REF!</v>
      </c>
      <c r="AN9" s="87" t="e">
        <f>+#REF!</f>
        <v>#REF!</v>
      </c>
      <c r="AO9" s="87" t="e">
        <f>+#REF!</f>
        <v>#REF!</v>
      </c>
      <c r="AP9" s="87" t="e">
        <f>+#REF!</f>
        <v>#REF!</v>
      </c>
      <c r="AQ9" s="87" t="e">
        <f>+#REF!</f>
        <v>#REF!</v>
      </c>
      <c r="AR9" s="87" t="e">
        <f>+#REF!</f>
        <v>#REF!</v>
      </c>
      <c r="AS9" s="87" t="e">
        <f>+#REF!</f>
        <v>#REF!</v>
      </c>
      <c r="AT9" s="87" t="e">
        <f>+#REF!</f>
        <v>#REF!</v>
      </c>
      <c r="AU9" s="63" t="e">
        <f t="shared" si="35"/>
        <v>#REF!</v>
      </c>
      <c r="AV9" s="87" t="e">
        <f>+#REF!</f>
        <v>#REF!</v>
      </c>
      <c r="AW9" s="87" t="e">
        <f>+#REF!</f>
        <v>#REF!</v>
      </c>
      <c r="AX9" s="87" t="e">
        <f>+#REF!</f>
        <v>#REF!</v>
      </c>
      <c r="AY9" s="87" t="e">
        <f>+#REF!</f>
        <v>#REF!</v>
      </c>
      <c r="AZ9" s="87" t="e">
        <f>+#REF!</f>
        <v>#REF!</v>
      </c>
      <c r="BA9" s="87" t="e">
        <f>+#REF!</f>
        <v>#REF!</v>
      </c>
      <c r="BB9" s="87" t="e">
        <f>+#REF!</f>
        <v>#REF!</v>
      </c>
      <c r="BC9" s="87" t="e">
        <f>+#REF!</f>
        <v>#REF!</v>
      </c>
      <c r="BD9" s="87" t="e">
        <f>+#REF!</f>
        <v>#REF!</v>
      </c>
      <c r="BE9" s="87" t="e">
        <f>+#REF!</f>
        <v>#REF!</v>
      </c>
      <c r="BF9" s="245" t="e">
        <f t="shared" si="36"/>
        <v>#REF!</v>
      </c>
      <c r="BG9" s="245" t="e">
        <f t="shared" si="37"/>
        <v>#REF!</v>
      </c>
      <c r="BH9" s="245" t="e">
        <f t="shared" si="38"/>
        <v>#REF!</v>
      </c>
      <c r="BI9" s="245" t="e">
        <f t="shared" si="39"/>
        <v>#REF!</v>
      </c>
      <c r="BJ9" s="245" t="e">
        <f t="shared" si="40"/>
        <v>#REF!</v>
      </c>
      <c r="BK9" s="245" t="e">
        <f t="shared" si="41"/>
        <v>#REF!</v>
      </c>
      <c r="BL9" s="245" t="e">
        <f t="shared" si="42"/>
        <v>#REF!</v>
      </c>
      <c r="BM9" s="245" t="e">
        <f t="shared" si="43"/>
        <v>#REF!</v>
      </c>
      <c r="BN9" s="245" t="e">
        <f t="shared" si="44"/>
        <v>#REF!</v>
      </c>
      <c r="BO9" s="245" t="e">
        <f t="shared" si="45"/>
        <v>#REF!</v>
      </c>
      <c r="BP9" s="246" t="e">
        <f t="shared" si="46"/>
        <v>#REF!</v>
      </c>
      <c r="BQ9" s="245" t="e">
        <f t="shared" si="0"/>
        <v>#REF!</v>
      </c>
      <c r="BR9" s="245" t="e">
        <f t="shared" si="1"/>
        <v>#REF!</v>
      </c>
      <c r="BS9" s="245" t="e">
        <f t="shared" si="2"/>
        <v>#REF!</v>
      </c>
      <c r="BT9" s="245" t="e">
        <f t="shared" si="3"/>
        <v>#REF!</v>
      </c>
      <c r="BU9" s="245" t="e">
        <f t="shared" si="4"/>
        <v>#REF!</v>
      </c>
      <c r="BV9" s="245" t="e">
        <f t="shared" si="5"/>
        <v>#REF!</v>
      </c>
      <c r="BW9" s="245" t="e">
        <f t="shared" si="6"/>
        <v>#REF!</v>
      </c>
      <c r="BX9" s="245" t="e">
        <f t="shared" si="7"/>
        <v>#REF!</v>
      </c>
      <c r="BY9" s="245" t="e">
        <f t="shared" si="8"/>
        <v>#REF!</v>
      </c>
      <c r="BZ9" s="245" t="e">
        <f t="shared" si="9"/>
        <v>#REF!</v>
      </c>
      <c r="CA9" s="246" t="e">
        <f t="shared" si="10"/>
        <v>#REF!</v>
      </c>
      <c r="CB9" s="245" t="e">
        <f t="shared" si="10"/>
        <v>#REF!</v>
      </c>
      <c r="CC9" s="245" t="e">
        <f t="shared" si="11"/>
        <v>#REF!</v>
      </c>
      <c r="CD9" s="245" t="e">
        <f t="shared" si="12"/>
        <v>#REF!</v>
      </c>
      <c r="CE9" s="245" t="e">
        <f t="shared" si="13"/>
        <v>#REF!</v>
      </c>
      <c r="CF9" s="245" t="e">
        <f t="shared" si="14"/>
        <v>#REF!</v>
      </c>
      <c r="CG9" s="245" t="e">
        <f t="shared" si="15"/>
        <v>#REF!</v>
      </c>
      <c r="CH9" s="245" t="e">
        <f t="shared" si="16"/>
        <v>#REF!</v>
      </c>
      <c r="CI9" s="245" t="e">
        <f t="shared" si="17"/>
        <v>#REF!</v>
      </c>
      <c r="CJ9" s="245" t="e">
        <f t="shared" si="18"/>
        <v>#REF!</v>
      </c>
      <c r="CK9" s="245" t="e">
        <f t="shared" si="19"/>
        <v>#REF!</v>
      </c>
      <c r="CL9" s="246" t="e">
        <f t="shared" si="20"/>
        <v>#REF!</v>
      </c>
      <c r="CM9" s="245" t="e">
        <f t="shared" si="47"/>
        <v>#REF!</v>
      </c>
      <c r="CN9" s="245" t="e">
        <f t="shared" si="21"/>
        <v>#REF!</v>
      </c>
      <c r="CO9" s="245" t="e">
        <f t="shared" si="22"/>
        <v>#REF!</v>
      </c>
      <c r="CP9" s="245" t="e">
        <f t="shared" si="23"/>
        <v>#REF!</v>
      </c>
      <c r="CQ9" s="245" t="e">
        <f t="shared" si="24"/>
        <v>#REF!</v>
      </c>
      <c r="CR9" s="245" t="e">
        <f t="shared" si="25"/>
        <v>#REF!</v>
      </c>
      <c r="CS9" s="245" t="e">
        <f t="shared" si="26"/>
        <v>#REF!</v>
      </c>
      <c r="CT9" s="245" t="e">
        <f t="shared" si="27"/>
        <v>#REF!</v>
      </c>
      <c r="CU9" s="245" t="e">
        <f t="shared" si="28"/>
        <v>#REF!</v>
      </c>
      <c r="CV9" s="245" t="e">
        <f t="shared" si="29"/>
        <v>#REF!</v>
      </c>
      <c r="CW9" s="246" t="e">
        <f t="shared" si="30"/>
        <v>#REF!</v>
      </c>
    </row>
    <row r="10" spans="1:101" ht="32.25" customHeight="1">
      <c r="A10" s="85" t="s">
        <v>6</v>
      </c>
      <c r="B10" s="86" t="s">
        <v>7</v>
      </c>
      <c r="C10" s="63" t="e">
        <f t="shared" si="31"/>
        <v>#REF!</v>
      </c>
      <c r="D10" s="87" t="e">
        <f>+#REF!</f>
        <v>#REF!</v>
      </c>
      <c r="E10" s="87" t="e">
        <f>+#REF!</f>
        <v>#REF!</v>
      </c>
      <c r="F10" s="87" t="e">
        <f>+#REF!</f>
        <v>#REF!</v>
      </c>
      <c r="G10" s="87" t="e">
        <f>+#REF!</f>
        <v>#REF!</v>
      </c>
      <c r="H10" s="87" t="e">
        <f>+#REF!</f>
        <v>#REF!</v>
      </c>
      <c r="I10" s="87" t="e">
        <f>+#REF!</f>
        <v>#REF!</v>
      </c>
      <c r="J10" s="87" t="e">
        <f>+#REF!</f>
        <v>#REF!</v>
      </c>
      <c r="K10" s="87" t="e">
        <f>+#REF!</f>
        <v>#REF!</v>
      </c>
      <c r="L10" s="87" t="e">
        <f>+#REF!</f>
        <v>#REF!</v>
      </c>
      <c r="M10" s="87" t="e">
        <f>+#REF!</f>
        <v>#REF!</v>
      </c>
      <c r="N10" s="63" t="e">
        <f t="shared" si="32"/>
        <v>#REF!</v>
      </c>
      <c r="O10" s="87" t="e">
        <f>+#REF!</f>
        <v>#REF!</v>
      </c>
      <c r="P10" s="87" t="e">
        <f>+#REF!</f>
        <v>#REF!</v>
      </c>
      <c r="Q10" s="87" t="e">
        <f>+#REF!</f>
        <v>#REF!</v>
      </c>
      <c r="R10" s="87" t="e">
        <f>+#REF!</f>
        <v>#REF!</v>
      </c>
      <c r="S10" s="87" t="e">
        <f>+#REF!</f>
        <v>#REF!</v>
      </c>
      <c r="T10" s="87" t="e">
        <f>+#REF!</f>
        <v>#REF!</v>
      </c>
      <c r="U10" s="87" t="e">
        <f>+#REF!</f>
        <v>#REF!</v>
      </c>
      <c r="V10" s="87" t="e">
        <f>+#REF!</f>
        <v>#REF!</v>
      </c>
      <c r="W10" s="87" t="e">
        <f>+#REF!</f>
        <v>#REF!</v>
      </c>
      <c r="X10" s="87" t="e">
        <f>+#REF!</f>
        <v>#REF!</v>
      </c>
      <c r="Y10" s="63" t="e">
        <f t="shared" si="33"/>
        <v>#REF!</v>
      </c>
      <c r="Z10" s="87" t="e">
        <f>+#REF!</f>
        <v>#REF!</v>
      </c>
      <c r="AA10" s="87" t="e">
        <f>+#REF!</f>
        <v>#REF!</v>
      </c>
      <c r="AB10" s="87" t="e">
        <f>+#REF!</f>
        <v>#REF!</v>
      </c>
      <c r="AC10" s="87" t="e">
        <f>+#REF!</f>
        <v>#REF!</v>
      </c>
      <c r="AD10" s="87" t="e">
        <f>+#REF!</f>
        <v>#REF!</v>
      </c>
      <c r="AE10" s="87" t="e">
        <f>+#REF!</f>
        <v>#REF!</v>
      </c>
      <c r="AF10" s="87" t="e">
        <f>+#REF!</f>
        <v>#REF!</v>
      </c>
      <c r="AG10" s="87" t="e">
        <f>+#REF!</f>
        <v>#REF!</v>
      </c>
      <c r="AH10" s="87" t="e">
        <f>+#REF!</f>
        <v>#REF!</v>
      </c>
      <c r="AI10" s="87" t="e">
        <f>+#REF!</f>
        <v>#REF!</v>
      </c>
      <c r="AJ10" s="63" t="e">
        <f t="shared" si="34"/>
        <v>#REF!</v>
      </c>
      <c r="AK10" s="87" t="e">
        <f>+#REF!</f>
        <v>#REF!</v>
      </c>
      <c r="AL10" s="87" t="e">
        <f>+#REF!</f>
        <v>#REF!</v>
      </c>
      <c r="AM10" s="87" t="e">
        <f>+#REF!</f>
        <v>#REF!</v>
      </c>
      <c r="AN10" s="87" t="e">
        <f>+#REF!</f>
        <v>#REF!</v>
      </c>
      <c r="AO10" s="87" t="e">
        <f>+#REF!</f>
        <v>#REF!</v>
      </c>
      <c r="AP10" s="87" t="e">
        <f>+#REF!</f>
        <v>#REF!</v>
      </c>
      <c r="AQ10" s="87" t="e">
        <f>+#REF!</f>
        <v>#REF!</v>
      </c>
      <c r="AR10" s="87" t="e">
        <f>+#REF!</f>
        <v>#REF!</v>
      </c>
      <c r="AS10" s="87" t="e">
        <f>+#REF!</f>
        <v>#REF!</v>
      </c>
      <c r="AT10" s="87" t="e">
        <f>+#REF!</f>
        <v>#REF!</v>
      </c>
      <c r="AU10" s="63" t="e">
        <f t="shared" si="35"/>
        <v>#REF!</v>
      </c>
      <c r="AV10" s="87" t="e">
        <f>+#REF!</f>
        <v>#REF!</v>
      </c>
      <c r="AW10" s="87" t="e">
        <f>+#REF!</f>
        <v>#REF!</v>
      </c>
      <c r="AX10" s="87" t="e">
        <f>+#REF!</f>
        <v>#REF!</v>
      </c>
      <c r="AY10" s="87" t="e">
        <f>+#REF!</f>
        <v>#REF!</v>
      </c>
      <c r="AZ10" s="87" t="e">
        <f>+#REF!</f>
        <v>#REF!</v>
      </c>
      <c r="BA10" s="87" t="e">
        <f>+#REF!</f>
        <v>#REF!</v>
      </c>
      <c r="BB10" s="87" t="e">
        <f>+#REF!</f>
        <v>#REF!</v>
      </c>
      <c r="BC10" s="87" t="e">
        <f>+#REF!</f>
        <v>#REF!</v>
      </c>
      <c r="BD10" s="87" t="e">
        <f>+#REF!</f>
        <v>#REF!</v>
      </c>
      <c r="BE10" s="87" t="e">
        <f>+#REF!</f>
        <v>#REF!</v>
      </c>
      <c r="BF10" s="245" t="e">
        <f t="shared" si="36"/>
        <v>#REF!</v>
      </c>
      <c r="BG10" s="245" t="e">
        <f t="shared" si="37"/>
        <v>#REF!</v>
      </c>
      <c r="BH10" s="245" t="e">
        <f t="shared" si="38"/>
        <v>#REF!</v>
      </c>
      <c r="BI10" s="245" t="e">
        <f t="shared" si="39"/>
        <v>#REF!</v>
      </c>
      <c r="BJ10" s="245" t="e">
        <f t="shared" si="40"/>
        <v>#REF!</v>
      </c>
      <c r="BK10" s="245">
        <f>+IFERROR(S10/H10*100-100,0)</f>
        <v>0</v>
      </c>
      <c r="BL10" s="245" t="e">
        <f t="shared" si="42"/>
        <v>#REF!</v>
      </c>
      <c r="BM10" s="245" t="e">
        <f t="shared" si="43"/>
        <v>#REF!</v>
      </c>
      <c r="BN10" s="245" t="e">
        <f t="shared" si="44"/>
        <v>#REF!</v>
      </c>
      <c r="BO10" s="245" t="e">
        <f t="shared" si="45"/>
        <v>#REF!</v>
      </c>
      <c r="BP10" s="246" t="e">
        <f t="shared" si="46"/>
        <v>#REF!</v>
      </c>
      <c r="BQ10" s="245" t="e">
        <f t="shared" si="0"/>
        <v>#REF!</v>
      </c>
      <c r="BR10" s="245" t="e">
        <f t="shared" si="1"/>
        <v>#REF!</v>
      </c>
      <c r="BS10" s="245" t="e">
        <f t="shared" si="2"/>
        <v>#REF!</v>
      </c>
      <c r="BT10" s="245" t="e">
        <f t="shared" si="3"/>
        <v>#REF!</v>
      </c>
      <c r="BU10" s="245" t="e">
        <f t="shared" si="4"/>
        <v>#REF!</v>
      </c>
      <c r="BV10" s="245">
        <f>+IFERROR(AD10/S10*100-100,0)</f>
        <v>0</v>
      </c>
      <c r="BW10" s="245" t="e">
        <f t="shared" si="6"/>
        <v>#REF!</v>
      </c>
      <c r="BX10" s="245" t="e">
        <f t="shared" si="7"/>
        <v>#REF!</v>
      </c>
      <c r="BY10" s="245" t="e">
        <f t="shared" si="8"/>
        <v>#REF!</v>
      </c>
      <c r="BZ10" s="245" t="e">
        <f t="shared" si="9"/>
        <v>#REF!</v>
      </c>
      <c r="CA10" s="246" t="e">
        <f t="shared" si="10"/>
        <v>#REF!</v>
      </c>
      <c r="CB10" s="245" t="e">
        <f t="shared" si="10"/>
        <v>#REF!</v>
      </c>
      <c r="CC10" s="245" t="e">
        <f t="shared" si="11"/>
        <v>#REF!</v>
      </c>
      <c r="CD10" s="245" t="e">
        <f t="shared" si="12"/>
        <v>#REF!</v>
      </c>
      <c r="CE10" s="245" t="e">
        <f t="shared" si="13"/>
        <v>#REF!</v>
      </c>
      <c r="CF10" s="245" t="e">
        <f t="shared" si="14"/>
        <v>#REF!</v>
      </c>
      <c r="CG10" s="245">
        <f>IFERROR(+AO10/AD10*100-100,0)</f>
        <v>0</v>
      </c>
      <c r="CH10" s="245" t="e">
        <f t="shared" si="16"/>
        <v>#REF!</v>
      </c>
      <c r="CI10" s="245" t="e">
        <f t="shared" si="17"/>
        <v>#REF!</v>
      </c>
      <c r="CJ10" s="245" t="e">
        <f t="shared" si="18"/>
        <v>#REF!</v>
      </c>
      <c r="CK10" s="245" t="e">
        <f t="shared" si="19"/>
        <v>#REF!</v>
      </c>
      <c r="CL10" s="246" t="e">
        <f t="shared" si="20"/>
        <v>#REF!</v>
      </c>
      <c r="CM10" s="245" t="e">
        <f t="shared" si="47"/>
        <v>#REF!</v>
      </c>
      <c r="CN10" s="245" t="e">
        <f t="shared" si="21"/>
        <v>#REF!</v>
      </c>
      <c r="CO10" s="245" t="e">
        <f t="shared" si="22"/>
        <v>#REF!</v>
      </c>
      <c r="CP10" s="245" t="e">
        <f t="shared" si="23"/>
        <v>#REF!</v>
      </c>
      <c r="CQ10" s="245" t="e">
        <f t="shared" si="24"/>
        <v>#REF!</v>
      </c>
      <c r="CR10" s="245">
        <f>+IFERROR(AZ10/AO10*100-100,0)</f>
        <v>0</v>
      </c>
      <c r="CS10" s="245" t="e">
        <f t="shared" si="26"/>
        <v>#REF!</v>
      </c>
      <c r="CT10" s="245" t="e">
        <f t="shared" si="27"/>
        <v>#REF!</v>
      </c>
      <c r="CU10" s="245" t="e">
        <f t="shared" si="28"/>
        <v>#REF!</v>
      </c>
      <c r="CV10" s="245" t="e">
        <f t="shared" si="29"/>
        <v>#REF!</v>
      </c>
      <c r="CW10" s="246" t="e">
        <f t="shared" si="30"/>
        <v>#REF!</v>
      </c>
    </row>
    <row r="11" spans="1:101" ht="32.25" customHeight="1">
      <c r="A11" s="85" t="s">
        <v>8</v>
      </c>
      <c r="B11" s="86" t="s">
        <v>9</v>
      </c>
      <c r="C11" s="63" t="e">
        <f t="shared" si="31"/>
        <v>#REF!</v>
      </c>
      <c r="D11" s="87" t="e">
        <f>+#REF!</f>
        <v>#REF!</v>
      </c>
      <c r="E11" s="87" t="e">
        <f>+#REF!</f>
        <v>#REF!</v>
      </c>
      <c r="F11" s="87" t="e">
        <f>+#REF!</f>
        <v>#REF!</v>
      </c>
      <c r="G11" s="87" t="e">
        <f>+#REF!</f>
        <v>#REF!</v>
      </c>
      <c r="H11" s="87" t="e">
        <f>+#REF!</f>
        <v>#REF!</v>
      </c>
      <c r="I11" s="87" t="e">
        <f>+#REF!</f>
        <v>#REF!</v>
      </c>
      <c r="J11" s="87" t="e">
        <f>+#REF!</f>
        <v>#REF!</v>
      </c>
      <c r="K11" s="87" t="e">
        <f>+#REF!</f>
        <v>#REF!</v>
      </c>
      <c r="L11" s="87" t="e">
        <f>+#REF!</f>
        <v>#REF!</v>
      </c>
      <c r="M11" s="87" t="e">
        <f>+#REF!</f>
        <v>#REF!</v>
      </c>
      <c r="N11" s="63" t="e">
        <f t="shared" si="32"/>
        <v>#REF!</v>
      </c>
      <c r="O11" s="87" t="e">
        <f>+#REF!</f>
        <v>#REF!</v>
      </c>
      <c r="P11" s="87" t="e">
        <f>+#REF!</f>
        <v>#REF!</v>
      </c>
      <c r="Q11" s="87" t="e">
        <f>+#REF!</f>
        <v>#REF!</v>
      </c>
      <c r="R11" s="87" t="e">
        <f>+#REF!</f>
        <v>#REF!</v>
      </c>
      <c r="S11" s="87" t="e">
        <f>+#REF!</f>
        <v>#REF!</v>
      </c>
      <c r="T11" s="87" t="e">
        <f>+#REF!</f>
        <v>#REF!</v>
      </c>
      <c r="U11" s="87" t="e">
        <f>+#REF!</f>
        <v>#REF!</v>
      </c>
      <c r="V11" s="87" t="e">
        <f>+#REF!</f>
        <v>#REF!</v>
      </c>
      <c r="W11" s="87" t="e">
        <f>+#REF!</f>
        <v>#REF!</v>
      </c>
      <c r="X11" s="87" t="e">
        <f>+#REF!</f>
        <v>#REF!</v>
      </c>
      <c r="Y11" s="63" t="e">
        <f t="shared" si="33"/>
        <v>#REF!</v>
      </c>
      <c r="Z11" s="87" t="e">
        <f>+#REF!</f>
        <v>#REF!</v>
      </c>
      <c r="AA11" s="87" t="e">
        <f>+#REF!</f>
        <v>#REF!</v>
      </c>
      <c r="AB11" s="87" t="e">
        <f>+#REF!</f>
        <v>#REF!</v>
      </c>
      <c r="AC11" s="87" t="e">
        <f>+#REF!</f>
        <v>#REF!</v>
      </c>
      <c r="AD11" s="87" t="e">
        <f>+#REF!</f>
        <v>#REF!</v>
      </c>
      <c r="AE11" s="87" t="e">
        <f>+#REF!</f>
        <v>#REF!</v>
      </c>
      <c r="AF11" s="87" t="e">
        <f>+#REF!</f>
        <v>#REF!</v>
      </c>
      <c r="AG11" s="87" t="e">
        <f>+#REF!</f>
        <v>#REF!</v>
      </c>
      <c r="AH11" s="87" t="e">
        <f>+#REF!</f>
        <v>#REF!</v>
      </c>
      <c r="AI11" s="87" t="e">
        <f>+#REF!</f>
        <v>#REF!</v>
      </c>
      <c r="AJ11" s="63" t="e">
        <f t="shared" si="34"/>
        <v>#REF!</v>
      </c>
      <c r="AK11" s="87" t="e">
        <f>+#REF!</f>
        <v>#REF!</v>
      </c>
      <c r="AL11" s="87" t="e">
        <f>+#REF!</f>
        <v>#REF!</v>
      </c>
      <c r="AM11" s="87" t="e">
        <f>+#REF!</f>
        <v>#REF!</v>
      </c>
      <c r="AN11" s="87" t="e">
        <f>+#REF!</f>
        <v>#REF!</v>
      </c>
      <c r="AO11" s="87" t="e">
        <f>+#REF!</f>
        <v>#REF!</v>
      </c>
      <c r="AP11" s="87" t="e">
        <f>+#REF!</f>
        <v>#REF!</v>
      </c>
      <c r="AQ11" s="87" t="e">
        <f>+#REF!</f>
        <v>#REF!</v>
      </c>
      <c r="AR11" s="87" t="e">
        <f>+#REF!</f>
        <v>#REF!</v>
      </c>
      <c r="AS11" s="87" t="e">
        <f>+#REF!</f>
        <v>#REF!</v>
      </c>
      <c r="AT11" s="87" t="e">
        <f>+#REF!</f>
        <v>#REF!</v>
      </c>
      <c r="AU11" s="63" t="e">
        <f t="shared" si="35"/>
        <v>#REF!</v>
      </c>
      <c r="AV11" s="87" t="e">
        <f>+#REF!</f>
        <v>#REF!</v>
      </c>
      <c r="AW11" s="87" t="e">
        <f>+#REF!</f>
        <v>#REF!</v>
      </c>
      <c r="AX11" s="87" t="e">
        <f>+#REF!</f>
        <v>#REF!</v>
      </c>
      <c r="AY11" s="87" t="e">
        <f>+#REF!</f>
        <v>#REF!</v>
      </c>
      <c r="AZ11" s="87" t="e">
        <f>+#REF!</f>
        <v>#REF!</v>
      </c>
      <c r="BA11" s="87" t="e">
        <f>+#REF!</f>
        <v>#REF!</v>
      </c>
      <c r="BB11" s="87" t="e">
        <f>+#REF!</f>
        <v>#REF!</v>
      </c>
      <c r="BC11" s="87" t="e">
        <f>+#REF!</f>
        <v>#REF!</v>
      </c>
      <c r="BD11" s="87" t="e">
        <f>+#REF!</f>
        <v>#REF!</v>
      </c>
      <c r="BE11" s="87" t="e">
        <f>+#REF!</f>
        <v>#REF!</v>
      </c>
      <c r="BF11" s="245" t="e">
        <f t="shared" si="36"/>
        <v>#REF!</v>
      </c>
      <c r="BG11" s="245" t="e">
        <f t="shared" si="37"/>
        <v>#REF!</v>
      </c>
      <c r="BH11" s="245" t="e">
        <f t="shared" si="38"/>
        <v>#REF!</v>
      </c>
      <c r="BI11" s="245" t="e">
        <f t="shared" si="39"/>
        <v>#REF!</v>
      </c>
      <c r="BJ11" s="245" t="e">
        <f t="shared" si="40"/>
        <v>#REF!</v>
      </c>
      <c r="BK11" s="245" t="e">
        <f t="shared" si="41"/>
        <v>#REF!</v>
      </c>
      <c r="BL11" s="245" t="e">
        <f t="shared" si="42"/>
        <v>#REF!</v>
      </c>
      <c r="BM11" s="245" t="e">
        <f t="shared" si="43"/>
        <v>#REF!</v>
      </c>
      <c r="BN11" s="245" t="e">
        <f t="shared" si="44"/>
        <v>#REF!</v>
      </c>
      <c r="BO11" s="245" t="e">
        <f t="shared" si="45"/>
        <v>#REF!</v>
      </c>
      <c r="BP11" s="246" t="e">
        <f t="shared" si="46"/>
        <v>#REF!</v>
      </c>
      <c r="BQ11" s="245" t="e">
        <f t="shared" si="0"/>
        <v>#REF!</v>
      </c>
      <c r="BR11" s="245" t="e">
        <f t="shared" si="1"/>
        <v>#REF!</v>
      </c>
      <c r="BS11" s="245" t="e">
        <f t="shared" si="2"/>
        <v>#REF!</v>
      </c>
      <c r="BT11" s="245" t="e">
        <f t="shared" si="3"/>
        <v>#REF!</v>
      </c>
      <c r="BU11" s="245" t="e">
        <f t="shared" si="4"/>
        <v>#REF!</v>
      </c>
      <c r="BV11" s="245" t="e">
        <f t="shared" si="5"/>
        <v>#REF!</v>
      </c>
      <c r="BW11" s="245" t="e">
        <f t="shared" si="6"/>
        <v>#REF!</v>
      </c>
      <c r="BX11" s="245" t="e">
        <f t="shared" si="7"/>
        <v>#REF!</v>
      </c>
      <c r="BY11" s="245" t="e">
        <f t="shared" si="8"/>
        <v>#REF!</v>
      </c>
      <c r="BZ11" s="245" t="e">
        <f t="shared" si="9"/>
        <v>#REF!</v>
      </c>
      <c r="CA11" s="246" t="e">
        <f t="shared" si="10"/>
        <v>#REF!</v>
      </c>
      <c r="CB11" s="245" t="e">
        <f t="shared" si="10"/>
        <v>#REF!</v>
      </c>
      <c r="CC11" s="245" t="e">
        <f t="shared" si="11"/>
        <v>#REF!</v>
      </c>
      <c r="CD11" s="245" t="e">
        <f t="shared" si="12"/>
        <v>#REF!</v>
      </c>
      <c r="CE11" s="245" t="e">
        <f t="shared" si="13"/>
        <v>#REF!</v>
      </c>
      <c r="CF11" s="245" t="e">
        <f t="shared" si="14"/>
        <v>#REF!</v>
      </c>
      <c r="CG11" s="245" t="e">
        <f t="shared" si="15"/>
        <v>#REF!</v>
      </c>
      <c r="CH11" s="245" t="e">
        <f t="shared" si="16"/>
        <v>#REF!</v>
      </c>
      <c r="CI11" s="245" t="e">
        <f t="shared" si="17"/>
        <v>#REF!</v>
      </c>
      <c r="CJ11" s="245" t="e">
        <f t="shared" si="18"/>
        <v>#REF!</v>
      </c>
      <c r="CK11" s="245" t="e">
        <f t="shared" si="19"/>
        <v>#REF!</v>
      </c>
      <c r="CL11" s="246" t="e">
        <f t="shared" si="20"/>
        <v>#REF!</v>
      </c>
      <c r="CM11" s="245" t="e">
        <f t="shared" si="47"/>
        <v>#REF!</v>
      </c>
      <c r="CN11" s="245" t="e">
        <f t="shared" si="21"/>
        <v>#REF!</v>
      </c>
      <c r="CO11" s="245" t="e">
        <f t="shared" si="22"/>
        <v>#REF!</v>
      </c>
      <c r="CP11" s="245" t="e">
        <f t="shared" si="23"/>
        <v>#REF!</v>
      </c>
      <c r="CQ11" s="245" t="e">
        <f t="shared" si="24"/>
        <v>#REF!</v>
      </c>
      <c r="CR11" s="245" t="e">
        <f t="shared" si="25"/>
        <v>#REF!</v>
      </c>
      <c r="CS11" s="245" t="e">
        <f t="shared" si="26"/>
        <v>#REF!</v>
      </c>
      <c r="CT11" s="245" t="e">
        <f t="shared" si="27"/>
        <v>#REF!</v>
      </c>
      <c r="CU11" s="245" t="e">
        <f t="shared" si="28"/>
        <v>#REF!</v>
      </c>
      <c r="CV11" s="245" t="e">
        <f t="shared" si="29"/>
        <v>#REF!</v>
      </c>
      <c r="CW11" s="246" t="e">
        <f t="shared" si="30"/>
        <v>#REF!</v>
      </c>
    </row>
    <row r="12" spans="1:101" ht="32.25" customHeight="1">
      <c r="A12" s="85" t="s">
        <v>10</v>
      </c>
      <c r="B12" s="86" t="s">
        <v>113</v>
      </c>
      <c r="C12" s="63" t="e">
        <f t="shared" si="31"/>
        <v>#REF!</v>
      </c>
      <c r="D12" s="87" t="e">
        <f>+#REF!</f>
        <v>#REF!</v>
      </c>
      <c r="E12" s="87" t="e">
        <f>+#REF!</f>
        <v>#REF!</v>
      </c>
      <c r="F12" s="87" t="e">
        <f>+#REF!</f>
        <v>#REF!</v>
      </c>
      <c r="G12" s="87" t="e">
        <f>+#REF!</f>
        <v>#REF!</v>
      </c>
      <c r="H12" s="87" t="e">
        <f>+#REF!</f>
        <v>#REF!</v>
      </c>
      <c r="I12" s="87" t="e">
        <f>+#REF!</f>
        <v>#REF!</v>
      </c>
      <c r="J12" s="87" t="e">
        <f>+#REF!</f>
        <v>#REF!</v>
      </c>
      <c r="K12" s="87" t="e">
        <f>+#REF!</f>
        <v>#REF!</v>
      </c>
      <c r="L12" s="87" t="e">
        <f>+#REF!</f>
        <v>#REF!</v>
      </c>
      <c r="M12" s="87" t="e">
        <f>+#REF!</f>
        <v>#REF!</v>
      </c>
      <c r="N12" s="63" t="e">
        <f t="shared" si="32"/>
        <v>#REF!</v>
      </c>
      <c r="O12" s="87" t="e">
        <f>+#REF!</f>
        <v>#REF!</v>
      </c>
      <c r="P12" s="87" t="e">
        <f>+#REF!</f>
        <v>#REF!</v>
      </c>
      <c r="Q12" s="87" t="e">
        <f>+#REF!</f>
        <v>#REF!</v>
      </c>
      <c r="R12" s="87" t="e">
        <f>+#REF!</f>
        <v>#REF!</v>
      </c>
      <c r="S12" s="87" t="e">
        <f>+#REF!</f>
        <v>#REF!</v>
      </c>
      <c r="T12" s="87" t="e">
        <f>+#REF!</f>
        <v>#REF!</v>
      </c>
      <c r="U12" s="87" t="e">
        <f>+#REF!</f>
        <v>#REF!</v>
      </c>
      <c r="V12" s="87" t="e">
        <f>+#REF!</f>
        <v>#REF!</v>
      </c>
      <c r="W12" s="87" t="e">
        <f>+#REF!</f>
        <v>#REF!</v>
      </c>
      <c r="X12" s="87" t="e">
        <f>+#REF!</f>
        <v>#REF!</v>
      </c>
      <c r="Y12" s="63" t="e">
        <f t="shared" si="33"/>
        <v>#REF!</v>
      </c>
      <c r="Z12" s="87" t="e">
        <f>+#REF!</f>
        <v>#REF!</v>
      </c>
      <c r="AA12" s="87" t="e">
        <f>+#REF!</f>
        <v>#REF!</v>
      </c>
      <c r="AB12" s="87" t="e">
        <f>+#REF!</f>
        <v>#REF!</v>
      </c>
      <c r="AC12" s="87" t="e">
        <f>+#REF!</f>
        <v>#REF!</v>
      </c>
      <c r="AD12" s="87" t="e">
        <f>+#REF!</f>
        <v>#REF!</v>
      </c>
      <c r="AE12" s="87" t="e">
        <f>+#REF!</f>
        <v>#REF!</v>
      </c>
      <c r="AF12" s="87" t="e">
        <f>+#REF!</f>
        <v>#REF!</v>
      </c>
      <c r="AG12" s="87" t="e">
        <f>+#REF!</f>
        <v>#REF!</v>
      </c>
      <c r="AH12" s="87" t="e">
        <f>+#REF!</f>
        <v>#REF!</v>
      </c>
      <c r="AI12" s="87" t="e">
        <f>+#REF!</f>
        <v>#REF!</v>
      </c>
      <c r="AJ12" s="63" t="e">
        <f t="shared" si="34"/>
        <v>#REF!</v>
      </c>
      <c r="AK12" s="87" t="e">
        <f>+#REF!</f>
        <v>#REF!</v>
      </c>
      <c r="AL12" s="87" t="e">
        <f>+#REF!</f>
        <v>#REF!</v>
      </c>
      <c r="AM12" s="87" t="e">
        <f>+#REF!</f>
        <v>#REF!</v>
      </c>
      <c r="AN12" s="87" t="e">
        <f>+#REF!</f>
        <v>#REF!</v>
      </c>
      <c r="AO12" s="87" t="e">
        <f>+#REF!</f>
        <v>#REF!</v>
      </c>
      <c r="AP12" s="87" t="e">
        <f>+#REF!</f>
        <v>#REF!</v>
      </c>
      <c r="AQ12" s="87" t="e">
        <f>+#REF!</f>
        <v>#REF!</v>
      </c>
      <c r="AR12" s="87" t="e">
        <f>+#REF!</f>
        <v>#REF!</v>
      </c>
      <c r="AS12" s="87" t="e">
        <f>+#REF!</f>
        <v>#REF!</v>
      </c>
      <c r="AT12" s="87" t="e">
        <f>+#REF!</f>
        <v>#REF!</v>
      </c>
      <c r="AU12" s="63" t="e">
        <f t="shared" si="35"/>
        <v>#REF!</v>
      </c>
      <c r="AV12" s="87" t="e">
        <f>+#REF!</f>
        <v>#REF!</v>
      </c>
      <c r="AW12" s="87" t="e">
        <f>+#REF!</f>
        <v>#REF!</v>
      </c>
      <c r="AX12" s="87" t="e">
        <f>+#REF!</f>
        <v>#REF!</v>
      </c>
      <c r="AY12" s="87" t="e">
        <f>+#REF!</f>
        <v>#REF!</v>
      </c>
      <c r="AZ12" s="87" t="e">
        <f>+#REF!</f>
        <v>#REF!</v>
      </c>
      <c r="BA12" s="87" t="e">
        <f>+#REF!</f>
        <v>#REF!</v>
      </c>
      <c r="BB12" s="87" t="e">
        <f>+#REF!</f>
        <v>#REF!</v>
      </c>
      <c r="BC12" s="87" t="e">
        <f>+#REF!</f>
        <v>#REF!</v>
      </c>
      <c r="BD12" s="87" t="e">
        <f>+#REF!</f>
        <v>#REF!</v>
      </c>
      <c r="BE12" s="87" t="e">
        <f>+#REF!</f>
        <v>#REF!</v>
      </c>
      <c r="BF12" s="245" t="e">
        <f t="shared" si="36"/>
        <v>#REF!</v>
      </c>
      <c r="BG12" s="245" t="e">
        <f t="shared" si="37"/>
        <v>#REF!</v>
      </c>
      <c r="BH12" s="245" t="e">
        <f t="shared" si="38"/>
        <v>#REF!</v>
      </c>
      <c r="BI12" s="245" t="e">
        <f t="shared" si="39"/>
        <v>#REF!</v>
      </c>
      <c r="BJ12" s="245" t="e">
        <f t="shared" si="40"/>
        <v>#REF!</v>
      </c>
      <c r="BK12" s="245" t="e">
        <f t="shared" si="41"/>
        <v>#REF!</v>
      </c>
      <c r="BL12" s="245" t="e">
        <f t="shared" si="42"/>
        <v>#REF!</v>
      </c>
      <c r="BM12" s="245" t="e">
        <f t="shared" si="43"/>
        <v>#REF!</v>
      </c>
      <c r="BN12" s="245" t="e">
        <f t="shared" si="44"/>
        <v>#REF!</v>
      </c>
      <c r="BO12" s="245" t="e">
        <f t="shared" si="45"/>
        <v>#REF!</v>
      </c>
      <c r="BP12" s="246" t="e">
        <f t="shared" si="46"/>
        <v>#REF!</v>
      </c>
      <c r="BQ12" s="245" t="e">
        <f t="shared" si="0"/>
        <v>#REF!</v>
      </c>
      <c r="BR12" s="245" t="e">
        <f t="shared" si="1"/>
        <v>#REF!</v>
      </c>
      <c r="BS12" s="245" t="e">
        <f t="shared" si="2"/>
        <v>#REF!</v>
      </c>
      <c r="BT12" s="245" t="e">
        <f t="shared" si="3"/>
        <v>#REF!</v>
      </c>
      <c r="BU12" s="245" t="e">
        <f t="shared" si="4"/>
        <v>#REF!</v>
      </c>
      <c r="BV12" s="245" t="e">
        <f t="shared" si="5"/>
        <v>#REF!</v>
      </c>
      <c r="BW12" s="245" t="e">
        <f t="shared" si="6"/>
        <v>#REF!</v>
      </c>
      <c r="BX12" s="245" t="e">
        <f t="shared" si="7"/>
        <v>#REF!</v>
      </c>
      <c r="BY12" s="245" t="e">
        <f t="shared" si="8"/>
        <v>#REF!</v>
      </c>
      <c r="BZ12" s="245" t="e">
        <f t="shared" si="9"/>
        <v>#REF!</v>
      </c>
      <c r="CA12" s="246" t="e">
        <f t="shared" si="10"/>
        <v>#REF!</v>
      </c>
      <c r="CB12" s="245" t="e">
        <f t="shared" si="10"/>
        <v>#REF!</v>
      </c>
      <c r="CC12" s="245" t="e">
        <f t="shared" si="11"/>
        <v>#REF!</v>
      </c>
      <c r="CD12" s="245" t="e">
        <f t="shared" si="12"/>
        <v>#REF!</v>
      </c>
      <c r="CE12" s="245" t="e">
        <f t="shared" si="13"/>
        <v>#REF!</v>
      </c>
      <c r="CF12" s="245" t="e">
        <f t="shared" si="14"/>
        <v>#REF!</v>
      </c>
      <c r="CG12" s="245" t="e">
        <f t="shared" si="15"/>
        <v>#REF!</v>
      </c>
      <c r="CH12" s="245" t="e">
        <f t="shared" si="16"/>
        <v>#REF!</v>
      </c>
      <c r="CI12" s="245" t="e">
        <f t="shared" si="17"/>
        <v>#REF!</v>
      </c>
      <c r="CJ12" s="245" t="e">
        <f t="shared" si="18"/>
        <v>#REF!</v>
      </c>
      <c r="CK12" s="245" t="e">
        <f t="shared" si="19"/>
        <v>#REF!</v>
      </c>
      <c r="CL12" s="246" t="e">
        <f t="shared" si="20"/>
        <v>#REF!</v>
      </c>
      <c r="CM12" s="245" t="e">
        <f t="shared" si="47"/>
        <v>#REF!</v>
      </c>
      <c r="CN12" s="245" t="e">
        <f t="shared" si="21"/>
        <v>#REF!</v>
      </c>
      <c r="CO12" s="245" t="e">
        <f t="shared" si="22"/>
        <v>#REF!</v>
      </c>
      <c r="CP12" s="245" t="e">
        <f t="shared" si="23"/>
        <v>#REF!</v>
      </c>
      <c r="CQ12" s="245" t="e">
        <f t="shared" si="24"/>
        <v>#REF!</v>
      </c>
      <c r="CR12" s="245" t="e">
        <f t="shared" si="25"/>
        <v>#REF!</v>
      </c>
      <c r="CS12" s="245" t="e">
        <f t="shared" si="26"/>
        <v>#REF!</v>
      </c>
      <c r="CT12" s="245" t="e">
        <f t="shared" si="27"/>
        <v>#REF!</v>
      </c>
      <c r="CU12" s="245" t="e">
        <f t="shared" si="28"/>
        <v>#REF!</v>
      </c>
      <c r="CV12" s="245" t="e">
        <f t="shared" si="29"/>
        <v>#REF!</v>
      </c>
      <c r="CW12" s="246" t="e">
        <f t="shared" si="30"/>
        <v>#REF!</v>
      </c>
    </row>
    <row r="13" spans="1:101" ht="32.25" customHeight="1">
      <c r="A13" s="85" t="s">
        <v>12</v>
      </c>
      <c r="B13" s="89" t="s">
        <v>114</v>
      </c>
      <c r="C13" s="63" t="e">
        <f t="shared" si="31"/>
        <v>#REF!</v>
      </c>
      <c r="D13" s="87" t="e">
        <f>+#REF!</f>
        <v>#REF!</v>
      </c>
      <c r="E13" s="87" t="e">
        <f>+#REF!</f>
        <v>#REF!</v>
      </c>
      <c r="F13" s="87" t="e">
        <f>+#REF!</f>
        <v>#REF!</v>
      </c>
      <c r="G13" s="87" t="e">
        <f>+#REF!</f>
        <v>#REF!</v>
      </c>
      <c r="H13" s="87" t="e">
        <f>+#REF!</f>
        <v>#REF!</v>
      </c>
      <c r="I13" s="87" t="e">
        <f>+#REF!</f>
        <v>#REF!</v>
      </c>
      <c r="J13" s="87" t="e">
        <f>+#REF!</f>
        <v>#REF!</v>
      </c>
      <c r="K13" s="87" t="e">
        <f>+#REF!</f>
        <v>#REF!</v>
      </c>
      <c r="L13" s="87" t="e">
        <f>+#REF!</f>
        <v>#REF!</v>
      </c>
      <c r="M13" s="87" t="e">
        <f>+#REF!</f>
        <v>#REF!</v>
      </c>
      <c r="N13" s="63" t="e">
        <f t="shared" si="32"/>
        <v>#REF!</v>
      </c>
      <c r="O13" s="87" t="e">
        <f>+#REF!</f>
        <v>#REF!</v>
      </c>
      <c r="P13" s="87" t="e">
        <f>+#REF!</f>
        <v>#REF!</v>
      </c>
      <c r="Q13" s="87" t="e">
        <f>+#REF!</f>
        <v>#REF!</v>
      </c>
      <c r="R13" s="87" t="e">
        <f>+#REF!</f>
        <v>#REF!</v>
      </c>
      <c r="S13" s="87" t="e">
        <f>+#REF!</f>
        <v>#REF!</v>
      </c>
      <c r="T13" s="87" t="e">
        <f>+#REF!</f>
        <v>#REF!</v>
      </c>
      <c r="U13" s="87" t="e">
        <f>+#REF!</f>
        <v>#REF!</v>
      </c>
      <c r="V13" s="87" t="e">
        <f>+#REF!</f>
        <v>#REF!</v>
      </c>
      <c r="W13" s="87" t="e">
        <f>+#REF!</f>
        <v>#REF!</v>
      </c>
      <c r="X13" s="87" t="e">
        <f>+#REF!</f>
        <v>#REF!</v>
      </c>
      <c r="Y13" s="63" t="e">
        <f t="shared" si="33"/>
        <v>#REF!</v>
      </c>
      <c r="Z13" s="87" t="e">
        <f>+#REF!</f>
        <v>#REF!</v>
      </c>
      <c r="AA13" s="87" t="e">
        <f>+#REF!</f>
        <v>#REF!</v>
      </c>
      <c r="AB13" s="87" t="e">
        <f>+#REF!</f>
        <v>#REF!</v>
      </c>
      <c r="AC13" s="87" t="e">
        <f>+#REF!</f>
        <v>#REF!</v>
      </c>
      <c r="AD13" s="87" t="e">
        <f>+#REF!</f>
        <v>#REF!</v>
      </c>
      <c r="AE13" s="87" t="e">
        <f>+#REF!</f>
        <v>#REF!</v>
      </c>
      <c r="AF13" s="87" t="e">
        <f>+#REF!</f>
        <v>#REF!</v>
      </c>
      <c r="AG13" s="87" t="e">
        <f>+#REF!</f>
        <v>#REF!</v>
      </c>
      <c r="AH13" s="87" t="e">
        <f>+#REF!</f>
        <v>#REF!</v>
      </c>
      <c r="AI13" s="87" t="e">
        <f>+#REF!</f>
        <v>#REF!</v>
      </c>
      <c r="AJ13" s="63" t="e">
        <f t="shared" si="34"/>
        <v>#REF!</v>
      </c>
      <c r="AK13" s="87" t="e">
        <f>+#REF!</f>
        <v>#REF!</v>
      </c>
      <c r="AL13" s="87" t="e">
        <f>+#REF!</f>
        <v>#REF!</v>
      </c>
      <c r="AM13" s="87" t="e">
        <f>+#REF!</f>
        <v>#REF!</v>
      </c>
      <c r="AN13" s="87" t="e">
        <f>+#REF!</f>
        <v>#REF!</v>
      </c>
      <c r="AO13" s="87" t="e">
        <f>+#REF!</f>
        <v>#REF!</v>
      </c>
      <c r="AP13" s="87" t="e">
        <f>+#REF!</f>
        <v>#REF!</v>
      </c>
      <c r="AQ13" s="87" t="e">
        <f>+#REF!</f>
        <v>#REF!</v>
      </c>
      <c r="AR13" s="87" t="e">
        <f>+#REF!</f>
        <v>#REF!</v>
      </c>
      <c r="AS13" s="87" t="e">
        <f>+#REF!</f>
        <v>#REF!</v>
      </c>
      <c r="AT13" s="87" t="e">
        <f>+#REF!</f>
        <v>#REF!</v>
      </c>
      <c r="AU13" s="63" t="e">
        <f t="shared" si="35"/>
        <v>#REF!</v>
      </c>
      <c r="AV13" s="87" t="e">
        <f>+#REF!</f>
        <v>#REF!</v>
      </c>
      <c r="AW13" s="87" t="e">
        <f>+#REF!</f>
        <v>#REF!</v>
      </c>
      <c r="AX13" s="87" t="e">
        <f>+#REF!</f>
        <v>#REF!</v>
      </c>
      <c r="AY13" s="87" t="e">
        <f>+#REF!</f>
        <v>#REF!</v>
      </c>
      <c r="AZ13" s="87" t="e">
        <f>+#REF!</f>
        <v>#REF!</v>
      </c>
      <c r="BA13" s="87" t="e">
        <f>+#REF!</f>
        <v>#REF!</v>
      </c>
      <c r="BB13" s="87" t="e">
        <f>+#REF!</f>
        <v>#REF!</v>
      </c>
      <c r="BC13" s="87" t="e">
        <f>+#REF!</f>
        <v>#REF!</v>
      </c>
      <c r="BD13" s="87" t="e">
        <f>+#REF!</f>
        <v>#REF!</v>
      </c>
      <c r="BE13" s="87" t="e">
        <f>+#REF!</f>
        <v>#REF!</v>
      </c>
      <c r="BF13" s="245" t="e">
        <f t="shared" si="36"/>
        <v>#REF!</v>
      </c>
      <c r="BG13" s="245" t="e">
        <f t="shared" si="37"/>
        <v>#REF!</v>
      </c>
      <c r="BH13" s="245" t="e">
        <f t="shared" si="38"/>
        <v>#REF!</v>
      </c>
      <c r="BI13" s="245" t="e">
        <f t="shared" si="39"/>
        <v>#REF!</v>
      </c>
      <c r="BJ13" s="245" t="e">
        <f t="shared" si="40"/>
        <v>#REF!</v>
      </c>
      <c r="BK13" s="245" t="e">
        <f t="shared" si="41"/>
        <v>#REF!</v>
      </c>
      <c r="BL13" s="245" t="e">
        <f t="shared" si="42"/>
        <v>#REF!</v>
      </c>
      <c r="BM13" s="245" t="e">
        <f t="shared" si="43"/>
        <v>#REF!</v>
      </c>
      <c r="BN13" s="245" t="e">
        <f t="shared" si="44"/>
        <v>#REF!</v>
      </c>
      <c r="BO13" s="245" t="e">
        <f t="shared" si="45"/>
        <v>#REF!</v>
      </c>
      <c r="BP13" s="246" t="e">
        <f t="shared" si="46"/>
        <v>#REF!</v>
      </c>
      <c r="BQ13" s="245" t="e">
        <f t="shared" si="0"/>
        <v>#REF!</v>
      </c>
      <c r="BR13" s="245" t="e">
        <f t="shared" si="1"/>
        <v>#REF!</v>
      </c>
      <c r="BS13" s="245" t="e">
        <f t="shared" si="2"/>
        <v>#REF!</v>
      </c>
      <c r="BT13" s="245" t="e">
        <f t="shared" si="3"/>
        <v>#REF!</v>
      </c>
      <c r="BU13" s="245" t="e">
        <f t="shared" si="4"/>
        <v>#REF!</v>
      </c>
      <c r="BV13" s="245" t="e">
        <f t="shared" si="5"/>
        <v>#REF!</v>
      </c>
      <c r="BW13" s="245" t="e">
        <f t="shared" si="6"/>
        <v>#REF!</v>
      </c>
      <c r="BX13" s="245" t="e">
        <f t="shared" si="7"/>
        <v>#REF!</v>
      </c>
      <c r="BY13" s="245" t="e">
        <f t="shared" si="8"/>
        <v>#REF!</v>
      </c>
      <c r="BZ13" s="245" t="e">
        <f t="shared" si="9"/>
        <v>#REF!</v>
      </c>
      <c r="CA13" s="246" t="e">
        <f t="shared" si="10"/>
        <v>#REF!</v>
      </c>
      <c r="CB13" s="245" t="e">
        <f t="shared" si="10"/>
        <v>#REF!</v>
      </c>
      <c r="CC13" s="245" t="e">
        <f t="shared" si="11"/>
        <v>#REF!</v>
      </c>
      <c r="CD13" s="245" t="e">
        <f t="shared" si="12"/>
        <v>#REF!</v>
      </c>
      <c r="CE13" s="245" t="e">
        <f t="shared" si="13"/>
        <v>#REF!</v>
      </c>
      <c r="CF13" s="245" t="e">
        <f t="shared" si="14"/>
        <v>#REF!</v>
      </c>
      <c r="CG13" s="245" t="e">
        <f t="shared" si="15"/>
        <v>#REF!</v>
      </c>
      <c r="CH13" s="245" t="e">
        <f t="shared" si="16"/>
        <v>#REF!</v>
      </c>
      <c r="CI13" s="245" t="e">
        <f t="shared" si="17"/>
        <v>#REF!</v>
      </c>
      <c r="CJ13" s="245" t="e">
        <f t="shared" si="18"/>
        <v>#REF!</v>
      </c>
      <c r="CK13" s="245" t="e">
        <f t="shared" si="19"/>
        <v>#REF!</v>
      </c>
      <c r="CL13" s="246" t="e">
        <f t="shared" si="20"/>
        <v>#REF!</v>
      </c>
      <c r="CM13" s="245" t="e">
        <f t="shared" si="47"/>
        <v>#REF!</v>
      </c>
      <c r="CN13" s="245" t="e">
        <f t="shared" si="21"/>
        <v>#REF!</v>
      </c>
      <c r="CO13" s="245" t="e">
        <f t="shared" si="22"/>
        <v>#REF!</v>
      </c>
      <c r="CP13" s="245" t="e">
        <f t="shared" si="23"/>
        <v>#REF!</v>
      </c>
      <c r="CQ13" s="245" t="e">
        <f t="shared" si="24"/>
        <v>#REF!</v>
      </c>
      <c r="CR13" s="245" t="e">
        <f t="shared" si="25"/>
        <v>#REF!</v>
      </c>
      <c r="CS13" s="245" t="e">
        <f t="shared" si="26"/>
        <v>#REF!</v>
      </c>
      <c r="CT13" s="245" t="e">
        <f t="shared" si="27"/>
        <v>#REF!</v>
      </c>
      <c r="CU13" s="245" t="e">
        <f t="shared" si="28"/>
        <v>#REF!</v>
      </c>
      <c r="CV13" s="245" t="e">
        <f t="shared" si="29"/>
        <v>#REF!</v>
      </c>
      <c r="CW13" s="246" t="e">
        <f t="shared" si="30"/>
        <v>#REF!</v>
      </c>
    </row>
    <row r="14" spans="1:101" ht="32.25" customHeight="1">
      <c r="A14" s="85" t="s">
        <v>14</v>
      </c>
      <c r="B14" s="86" t="s">
        <v>115</v>
      </c>
      <c r="C14" s="63" t="e">
        <f>SUM(D14:M14)</f>
        <v>#REF!</v>
      </c>
      <c r="D14" s="87" t="e">
        <f>+#REF!</f>
        <v>#REF!</v>
      </c>
      <c r="E14" s="87" t="e">
        <f>+#REF!</f>
        <v>#REF!</v>
      </c>
      <c r="F14" s="87" t="e">
        <f>+#REF!</f>
        <v>#REF!</v>
      </c>
      <c r="G14" s="87" t="e">
        <f>+#REF!</f>
        <v>#REF!</v>
      </c>
      <c r="H14" s="87" t="e">
        <f>+#REF!</f>
        <v>#REF!</v>
      </c>
      <c r="I14" s="87" t="e">
        <f>+#REF!</f>
        <v>#REF!</v>
      </c>
      <c r="J14" s="87" t="e">
        <f>+#REF!</f>
        <v>#REF!</v>
      </c>
      <c r="K14" s="87" t="e">
        <f>+#REF!</f>
        <v>#REF!</v>
      </c>
      <c r="L14" s="87" t="e">
        <f>+#REF!</f>
        <v>#REF!</v>
      </c>
      <c r="M14" s="87" t="e">
        <f>+#REF!</f>
        <v>#REF!</v>
      </c>
      <c r="N14" s="63" t="e">
        <f t="shared" si="32"/>
        <v>#REF!</v>
      </c>
      <c r="O14" s="87" t="e">
        <f>+#REF!</f>
        <v>#REF!</v>
      </c>
      <c r="P14" s="87" t="e">
        <f>+#REF!</f>
        <v>#REF!</v>
      </c>
      <c r="Q14" s="87" t="e">
        <f>+#REF!</f>
        <v>#REF!</v>
      </c>
      <c r="R14" s="87" t="e">
        <f>+#REF!</f>
        <v>#REF!</v>
      </c>
      <c r="S14" s="87" t="e">
        <f>+#REF!</f>
        <v>#REF!</v>
      </c>
      <c r="T14" s="87" t="e">
        <f>+#REF!</f>
        <v>#REF!</v>
      </c>
      <c r="U14" s="87" t="e">
        <f>+#REF!</f>
        <v>#REF!</v>
      </c>
      <c r="V14" s="87" t="e">
        <f>+#REF!</f>
        <v>#REF!</v>
      </c>
      <c r="W14" s="87" t="e">
        <f>+#REF!</f>
        <v>#REF!</v>
      </c>
      <c r="X14" s="87" t="e">
        <f>+#REF!</f>
        <v>#REF!</v>
      </c>
      <c r="Y14" s="63" t="e">
        <f t="shared" si="33"/>
        <v>#REF!</v>
      </c>
      <c r="Z14" s="87" t="e">
        <f>+#REF!</f>
        <v>#REF!</v>
      </c>
      <c r="AA14" s="87" t="e">
        <f>+#REF!</f>
        <v>#REF!</v>
      </c>
      <c r="AB14" s="87" t="e">
        <f>+#REF!</f>
        <v>#REF!</v>
      </c>
      <c r="AC14" s="87" t="e">
        <f>+#REF!</f>
        <v>#REF!</v>
      </c>
      <c r="AD14" s="87" t="e">
        <f>+#REF!</f>
        <v>#REF!</v>
      </c>
      <c r="AE14" s="87" t="e">
        <f>+#REF!</f>
        <v>#REF!</v>
      </c>
      <c r="AF14" s="87" t="e">
        <f>+#REF!</f>
        <v>#REF!</v>
      </c>
      <c r="AG14" s="87" t="e">
        <f>+#REF!</f>
        <v>#REF!</v>
      </c>
      <c r="AH14" s="87" t="e">
        <f>+#REF!</f>
        <v>#REF!</v>
      </c>
      <c r="AI14" s="87" t="e">
        <f>+#REF!</f>
        <v>#REF!</v>
      </c>
      <c r="AJ14" s="63" t="e">
        <f t="shared" si="34"/>
        <v>#REF!</v>
      </c>
      <c r="AK14" s="87" t="e">
        <f>+#REF!</f>
        <v>#REF!</v>
      </c>
      <c r="AL14" s="87" t="e">
        <f>+#REF!</f>
        <v>#REF!</v>
      </c>
      <c r="AM14" s="87" t="e">
        <f>+#REF!</f>
        <v>#REF!</v>
      </c>
      <c r="AN14" s="87" t="e">
        <f>+#REF!</f>
        <v>#REF!</v>
      </c>
      <c r="AO14" s="87" t="e">
        <f>+#REF!</f>
        <v>#REF!</v>
      </c>
      <c r="AP14" s="87" t="e">
        <f>+#REF!</f>
        <v>#REF!</v>
      </c>
      <c r="AQ14" s="87" t="e">
        <f>+#REF!</f>
        <v>#REF!</v>
      </c>
      <c r="AR14" s="87" t="e">
        <f>+#REF!</f>
        <v>#REF!</v>
      </c>
      <c r="AS14" s="87" t="e">
        <f>+#REF!</f>
        <v>#REF!</v>
      </c>
      <c r="AT14" s="87" t="e">
        <f>+#REF!</f>
        <v>#REF!</v>
      </c>
      <c r="AU14" s="63" t="e">
        <f t="shared" si="35"/>
        <v>#REF!</v>
      </c>
      <c r="AV14" s="87" t="e">
        <f>+#REF!</f>
        <v>#REF!</v>
      </c>
      <c r="AW14" s="87" t="e">
        <f>+#REF!</f>
        <v>#REF!</v>
      </c>
      <c r="AX14" s="87" t="e">
        <f>+#REF!</f>
        <v>#REF!</v>
      </c>
      <c r="AY14" s="87" t="e">
        <f>+#REF!</f>
        <v>#REF!</v>
      </c>
      <c r="AZ14" s="87" t="e">
        <f>+#REF!</f>
        <v>#REF!</v>
      </c>
      <c r="BA14" s="87" t="e">
        <f>+#REF!</f>
        <v>#REF!</v>
      </c>
      <c r="BB14" s="87" t="e">
        <f>+#REF!</f>
        <v>#REF!</v>
      </c>
      <c r="BC14" s="87" t="e">
        <f>+#REF!</f>
        <v>#REF!</v>
      </c>
      <c r="BD14" s="87" t="e">
        <f>+#REF!</f>
        <v>#REF!</v>
      </c>
      <c r="BE14" s="87" t="e">
        <f>+#REF!</f>
        <v>#REF!</v>
      </c>
      <c r="BF14" s="245" t="e">
        <f t="shared" si="36"/>
        <v>#REF!</v>
      </c>
      <c r="BG14" s="245" t="e">
        <f t="shared" si="37"/>
        <v>#REF!</v>
      </c>
      <c r="BH14" s="245" t="e">
        <f t="shared" si="38"/>
        <v>#REF!</v>
      </c>
      <c r="BI14" s="245" t="e">
        <f t="shared" si="39"/>
        <v>#REF!</v>
      </c>
      <c r="BJ14" s="245" t="e">
        <f t="shared" si="40"/>
        <v>#REF!</v>
      </c>
      <c r="BK14" s="245" t="e">
        <f t="shared" si="41"/>
        <v>#REF!</v>
      </c>
      <c r="BL14" s="245" t="e">
        <f t="shared" si="42"/>
        <v>#REF!</v>
      </c>
      <c r="BM14" s="245" t="e">
        <f t="shared" si="43"/>
        <v>#REF!</v>
      </c>
      <c r="BN14" s="245" t="e">
        <f t="shared" si="44"/>
        <v>#REF!</v>
      </c>
      <c r="BO14" s="245" t="e">
        <f t="shared" si="45"/>
        <v>#REF!</v>
      </c>
      <c r="BP14" s="246" t="e">
        <f t="shared" si="46"/>
        <v>#REF!</v>
      </c>
      <c r="BQ14" s="245" t="e">
        <f t="shared" si="0"/>
        <v>#REF!</v>
      </c>
      <c r="BR14" s="245" t="e">
        <f t="shared" si="1"/>
        <v>#REF!</v>
      </c>
      <c r="BS14" s="245" t="e">
        <f t="shared" si="2"/>
        <v>#REF!</v>
      </c>
      <c r="BT14" s="245" t="e">
        <f t="shared" si="3"/>
        <v>#REF!</v>
      </c>
      <c r="BU14" s="245" t="e">
        <f t="shared" si="4"/>
        <v>#REF!</v>
      </c>
      <c r="BV14" s="245" t="e">
        <f t="shared" si="5"/>
        <v>#REF!</v>
      </c>
      <c r="BW14" s="245" t="e">
        <f t="shared" si="6"/>
        <v>#REF!</v>
      </c>
      <c r="BX14" s="245" t="e">
        <f t="shared" si="7"/>
        <v>#REF!</v>
      </c>
      <c r="BY14" s="245" t="e">
        <f t="shared" si="8"/>
        <v>#REF!</v>
      </c>
      <c r="BZ14" s="245" t="e">
        <f t="shared" si="9"/>
        <v>#REF!</v>
      </c>
      <c r="CA14" s="246" t="e">
        <f t="shared" si="10"/>
        <v>#REF!</v>
      </c>
      <c r="CB14" s="245" t="e">
        <f t="shared" si="10"/>
        <v>#REF!</v>
      </c>
      <c r="CC14" s="245" t="e">
        <f t="shared" si="11"/>
        <v>#REF!</v>
      </c>
      <c r="CD14" s="245" t="e">
        <f t="shared" si="12"/>
        <v>#REF!</v>
      </c>
      <c r="CE14" s="245" t="e">
        <f t="shared" si="13"/>
        <v>#REF!</v>
      </c>
      <c r="CF14" s="245" t="e">
        <f t="shared" si="14"/>
        <v>#REF!</v>
      </c>
      <c r="CG14" s="245" t="e">
        <f t="shared" si="15"/>
        <v>#REF!</v>
      </c>
      <c r="CH14" s="245" t="e">
        <f t="shared" si="16"/>
        <v>#REF!</v>
      </c>
      <c r="CI14" s="245" t="e">
        <f t="shared" si="17"/>
        <v>#REF!</v>
      </c>
      <c r="CJ14" s="245" t="e">
        <f t="shared" si="18"/>
        <v>#REF!</v>
      </c>
      <c r="CK14" s="245" t="e">
        <f t="shared" si="19"/>
        <v>#REF!</v>
      </c>
      <c r="CL14" s="246" t="e">
        <f t="shared" si="20"/>
        <v>#REF!</v>
      </c>
      <c r="CM14" s="245" t="e">
        <f t="shared" si="47"/>
        <v>#REF!</v>
      </c>
      <c r="CN14" s="245" t="e">
        <f t="shared" si="21"/>
        <v>#REF!</v>
      </c>
      <c r="CO14" s="245" t="e">
        <f t="shared" si="22"/>
        <v>#REF!</v>
      </c>
      <c r="CP14" s="245" t="e">
        <f t="shared" si="23"/>
        <v>#REF!</v>
      </c>
      <c r="CQ14" s="245" t="e">
        <f t="shared" si="24"/>
        <v>#REF!</v>
      </c>
      <c r="CR14" s="245" t="e">
        <f t="shared" si="25"/>
        <v>#REF!</v>
      </c>
      <c r="CS14" s="245" t="e">
        <f t="shared" si="26"/>
        <v>#REF!</v>
      </c>
      <c r="CT14" s="245" t="e">
        <f t="shared" si="27"/>
        <v>#REF!</v>
      </c>
      <c r="CU14" s="245" t="e">
        <f t="shared" si="28"/>
        <v>#REF!</v>
      </c>
      <c r="CV14" s="245" t="e">
        <f t="shared" si="29"/>
        <v>#REF!</v>
      </c>
      <c r="CW14" s="246" t="e">
        <f t="shared" si="30"/>
        <v>#REF!</v>
      </c>
    </row>
    <row r="15" spans="1:101" ht="32.25" customHeight="1">
      <c r="A15" s="85" t="s">
        <v>16</v>
      </c>
      <c r="B15" s="86" t="s">
        <v>17</v>
      </c>
      <c r="C15" s="63" t="e">
        <f t="shared" si="31"/>
        <v>#REF!</v>
      </c>
      <c r="D15" s="87" t="e">
        <f>+#REF!</f>
        <v>#REF!</v>
      </c>
      <c r="E15" s="87" t="e">
        <f>+#REF!</f>
        <v>#REF!</v>
      </c>
      <c r="F15" s="87" t="e">
        <f>+#REF!</f>
        <v>#REF!</v>
      </c>
      <c r="G15" s="87" t="e">
        <f>+#REF!</f>
        <v>#REF!</v>
      </c>
      <c r="H15" s="87" t="e">
        <f>+#REF!</f>
        <v>#REF!</v>
      </c>
      <c r="I15" s="87" t="e">
        <f>+#REF!</f>
        <v>#REF!</v>
      </c>
      <c r="J15" s="87" t="e">
        <f>+#REF!</f>
        <v>#REF!</v>
      </c>
      <c r="K15" s="87" t="e">
        <f>+#REF!</f>
        <v>#REF!</v>
      </c>
      <c r="L15" s="87" t="e">
        <f>+#REF!</f>
        <v>#REF!</v>
      </c>
      <c r="M15" s="87" t="e">
        <f>+#REF!</f>
        <v>#REF!</v>
      </c>
      <c r="N15" s="63" t="e">
        <f t="shared" si="32"/>
        <v>#REF!</v>
      </c>
      <c r="O15" s="87" t="e">
        <f>+#REF!</f>
        <v>#REF!</v>
      </c>
      <c r="P15" s="87" t="e">
        <f>+#REF!</f>
        <v>#REF!</v>
      </c>
      <c r="Q15" s="87" t="e">
        <f>+#REF!</f>
        <v>#REF!</v>
      </c>
      <c r="R15" s="87" t="e">
        <f>+#REF!</f>
        <v>#REF!</v>
      </c>
      <c r="S15" s="87" t="e">
        <f>+#REF!</f>
        <v>#REF!</v>
      </c>
      <c r="T15" s="87" t="e">
        <f>+#REF!</f>
        <v>#REF!</v>
      </c>
      <c r="U15" s="87" t="e">
        <f>+#REF!</f>
        <v>#REF!</v>
      </c>
      <c r="V15" s="87" t="e">
        <f>+#REF!</f>
        <v>#REF!</v>
      </c>
      <c r="W15" s="87" t="e">
        <f>+#REF!</f>
        <v>#REF!</v>
      </c>
      <c r="X15" s="87" t="e">
        <f>+#REF!</f>
        <v>#REF!</v>
      </c>
      <c r="Y15" s="63" t="e">
        <f t="shared" si="33"/>
        <v>#REF!</v>
      </c>
      <c r="Z15" s="87" t="e">
        <f>+#REF!</f>
        <v>#REF!</v>
      </c>
      <c r="AA15" s="87" t="e">
        <f>+#REF!</f>
        <v>#REF!</v>
      </c>
      <c r="AB15" s="87" t="e">
        <f>+#REF!</f>
        <v>#REF!</v>
      </c>
      <c r="AC15" s="87" t="e">
        <f>+#REF!</f>
        <v>#REF!</v>
      </c>
      <c r="AD15" s="87" t="e">
        <f>+#REF!</f>
        <v>#REF!</v>
      </c>
      <c r="AE15" s="87" t="e">
        <f>+#REF!</f>
        <v>#REF!</v>
      </c>
      <c r="AF15" s="87" t="e">
        <f>+#REF!</f>
        <v>#REF!</v>
      </c>
      <c r="AG15" s="87" t="e">
        <f>+#REF!</f>
        <v>#REF!</v>
      </c>
      <c r="AH15" s="87" t="e">
        <f>+#REF!</f>
        <v>#REF!</v>
      </c>
      <c r="AI15" s="87" t="e">
        <f>+#REF!</f>
        <v>#REF!</v>
      </c>
      <c r="AJ15" s="63" t="e">
        <f t="shared" si="34"/>
        <v>#REF!</v>
      </c>
      <c r="AK15" s="87" t="e">
        <f>+#REF!</f>
        <v>#REF!</v>
      </c>
      <c r="AL15" s="87" t="e">
        <f>+#REF!</f>
        <v>#REF!</v>
      </c>
      <c r="AM15" s="87" t="e">
        <f>+#REF!</f>
        <v>#REF!</v>
      </c>
      <c r="AN15" s="87" t="e">
        <f>+#REF!</f>
        <v>#REF!</v>
      </c>
      <c r="AO15" s="87" t="e">
        <f>+#REF!</f>
        <v>#REF!</v>
      </c>
      <c r="AP15" s="87" t="e">
        <f>+#REF!</f>
        <v>#REF!</v>
      </c>
      <c r="AQ15" s="87" t="e">
        <f>+#REF!</f>
        <v>#REF!</v>
      </c>
      <c r="AR15" s="87" t="e">
        <f>+#REF!</f>
        <v>#REF!</v>
      </c>
      <c r="AS15" s="87" t="e">
        <f>+#REF!</f>
        <v>#REF!</v>
      </c>
      <c r="AT15" s="87" t="e">
        <f>+#REF!</f>
        <v>#REF!</v>
      </c>
      <c r="AU15" s="63" t="e">
        <f t="shared" si="35"/>
        <v>#REF!</v>
      </c>
      <c r="AV15" s="87" t="e">
        <f>+#REF!</f>
        <v>#REF!</v>
      </c>
      <c r="AW15" s="87" t="e">
        <f>+#REF!</f>
        <v>#REF!</v>
      </c>
      <c r="AX15" s="87" t="e">
        <f>+#REF!</f>
        <v>#REF!</v>
      </c>
      <c r="AY15" s="87" t="e">
        <f>+#REF!</f>
        <v>#REF!</v>
      </c>
      <c r="AZ15" s="87" t="e">
        <f>+#REF!</f>
        <v>#REF!</v>
      </c>
      <c r="BA15" s="87" t="e">
        <f>+#REF!</f>
        <v>#REF!</v>
      </c>
      <c r="BB15" s="87" t="e">
        <f>+#REF!</f>
        <v>#REF!</v>
      </c>
      <c r="BC15" s="87" t="e">
        <f>+#REF!</f>
        <v>#REF!</v>
      </c>
      <c r="BD15" s="87" t="e">
        <f>+#REF!</f>
        <v>#REF!</v>
      </c>
      <c r="BE15" s="87" t="e">
        <f>+#REF!</f>
        <v>#REF!</v>
      </c>
      <c r="BF15" s="245" t="e">
        <f t="shared" si="36"/>
        <v>#REF!</v>
      </c>
      <c r="BG15" s="245" t="e">
        <f t="shared" si="37"/>
        <v>#REF!</v>
      </c>
      <c r="BH15" s="245" t="e">
        <f t="shared" si="38"/>
        <v>#REF!</v>
      </c>
      <c r="BI15" s="245" t="e">
        <f t="shared" si="39"/>
        <v>#REF!</v>
      </c>
      <c r="BJ15" s="245" t="e">
        <f t="shared" si="40"/>
        <v>#REF!</v>
      </c>
      <c r="BK15" s="245" t="e">
        <f t="shared" si="41"/>
        <v>#REF!</v>
      </c>
      <c r="BL15" s="245" t="e">
        <f t="shared" si="42"/>
        <v>#REF!</v>
      </c>
      <c r="BM15" s="245" t="e">
        <f t="shared" si="43"/>
        <v>#REF!</v>
      </c>
      <c r="BN15" s="245" t="e">
        <f t="shared" si="44"/>
        <v>#REF!</v>
      </c>
      <c r="BO15" s="245" t="e">
        <f t="shared" si="45"/>
        <v>#REF!</v>
      </c>
      <c r="BP15" s="246" t="e">
        <f t="shared" si="46"/>
        <v>#REF!</v>
      </c>
      <c r="BQ15" s="245" t="e">
        <f t="shared" si="0"/>
        <v>#REF!</v>
      </c>
      <c r="BR15" s="245" t="e">
        <f t="shared" si="1"/>
        <v>#REF!</v>
      </c>
      <c r="BS15" s="245" t="e">
        <f t="shared" si="2"/>
        <v>#REF!</v>
      </c>
      <c r="BT15" s="245" t="e">
        <f t="shared" si="3"/>
        <v>#REF!</v>
      </c>
      <c r="BU15" s="245" t="e">
        <f t="shared" si="4"/>
        <v>#REF!</v>
      </c>
      <c r="BV15" s="245" t="e">
        <f t="shared" si="5"/>
        <v>#REF!</v>
      </c>
      <c r="BW15" s="245" t="e">
        <f t="shared" si="6"/>
        <v>#REF!</v>
      </c>
      <c r="BX15" s="245" t="e">
        <f t="shared" si="7"/>
        <v>#REF!</v>
      </c>
      <c r="BY15" s="245" t="e">
        <f t="shared" si="8"/>
        <v>#REF!</v>
      </c>
      <c r="BZ15" s="245" t="e">
        <f t="shared" si="9"/>
        <v>#REF!</v>
      </c>
      <c r="CA15" s="246" t="e">
        <f t="shared" si="10"/>
        <v>#REF!</v>
      </c>
      <c r="CB15" s="245" t="e">
        <f t="shared" si="10"/>
        <v>#REF!</v>
      </c>
      <c r="CC15" s="245" t="e">
        <f t="shared" si="11"/>
        <v>#REF!</v>
      </c>
      <c r="CD15" s="245" t="e">
        <f t="shared" si="12"/>
        <v>#REF!</v>
      </c>
      <c r="CE15" s="245" t="e">
        <f t="shared" si="13"/>
        <v>#REF!</v>
      </c>
      <c r="CF15" s="245" t="e">
        <f t="shared" si="14"/>
        <v>#REF!</v>
      </c>
      <c r="CG15" s="245" t="e">
        <f t="shared" si="15"/>
        <v>#REF!</v>
      </c>
      <c r="CH15" s="245" t="e">
        <f t="shared" si="16"/>
        <v>#REF!</v>
      </c>
      <c r="CI15" s="245" t="e">
        <f t="shared" si="17"/>
        <v>#REF!</v>
      </c>
      <c r="CJ15" s="245" t="e">
        <f t="shared" si="18"/>
        <v>#REF!</v>
      </c>
      <c r="CK15" s="245" t="e">
        <f t="shared" si="19"/>
        <v>#REF!</v>
      </c>
      <c r="CL15" s="246" t="e">
        <f t="shared" si="20"/>
        <v>#REF!</v>
      </c>
      <c r="CM15" s="245" t="e">
        <f t="shared" si="47"/>
        <v>#REF!</v>
      </c>
      <c r="CN15" s="245" t="e">
        <f t="shared" si="21"/>
        <v>#REF!</v>
      </c>
      <c r="CO15" s="245" t="e">
        <f t="shared" si="22"/>
        <v>#REF!</v>
      </c>
      <c r="CP15" s="245" t="e">
        <f t="shared" si="23"/>
        <v>#REF!</v>
      </c>
      <c r="CQ15" s="245" t="e">
        <f t="shared" si="24"/>
        <v>#REF!</v>
      </c>
      <c r="CR15" s="245" t="e">
        <f t="shared" si="25"/>
        <v>#REF!</v>
      </c>
      <c r="CS15" s="245" t="e">
        <f t="shared" si="26"/>
        <v>#REF!</v>
      </c>
      <c r="CT15" s="245" t="e">
        <f t="shared" si="27"/>
        <v>#REF!</v>
      </c>
      <c r="CU15" s="245" t="e">
        <f t="shared" si="28"/>
        <v>#REF!</v>
      </c>
      <c r="CV15" s="245" t="e">
        <f t="shared" si="29"/>
        <v>#REF!</v>
      </c>
      <c r="CW15" s="246" t="e">
        <f t="shared" si="30"/>
        <v>#REF!</v>
      </c>
    </row>
    <row r="16" spans="1:101" ht="32.25" customHeight="1">
      <c r="A16" s="85" t="s">
        <v>18</v>
      </c>
      <c r="B16" s="86" t="s">
        <v>116</v>
      </c>
      <c r="C16" s="63" t="e">
        <f t="shared" si="31"/>
        <v>#REF!</v>
      </c>
      <c r="D16" s="87" t="e">
        <f>+#REF!</f>
        <v>#REF!</v>
      </c>
      <c r="E16" s="87" t="e">
        <f>+#REF!</f>
        <v>#REF!</v>
      </c>
      <c r="F16" s="87" t="e">
        <f>+#REF!</f>
        <v>#REF!</v>
      </c>
      <c r="G16" s="87" t="e">
        <f>+#REF!</f>
        <v>#REF!</v>
      </c>
      <c r="H16" s="87" t="e">
        <f>+#REF!</f>
        <v>#REF!</v>
      </c>
      <c r="I16" s="87" t="e">
        <f>+#REF!</f>
        <v>#REF!</v>
      </c>
      <c r="J16" s="87" t="e">
        <f>+#REF!</f>
        <v>#REF!</v>
      </c>
      <c r="K16" s="87" t="e">
        <f>+#REF!</f>
        <v>#REF!</v>
      </c>
      <c r="L16" s="87" t="e">
        <f>+#REF!</f>
        <v>#REF!</v>
      </c>
      <c r="M16" s="87" t="e">
        <f>+#REF!</f>
        <v>#REF!</v>
      </c>
      <c r="N16" s="63" t="e">
        <f t="shared" si="32"/>
        <v>#REF!</v>
      </c>
      <c r="O16" s="87" t="e">
        <f>+#REF!</f>
        <v>#REF!</v>
      </c>
      <c r="P16" s="87" t="e">
        <f>+#REF!</f>
        <v>#REF!</v>
      </c>
      <c r="Q16" s="87" t="e">
        <f>+#REF!</f>
        <v>#REF!</v>
      </c>
      <c r="R16" s="87" t="e">
        <f>+#REF!</f>
        <v>#REF!</v>
      </c>
      <c r="S16" s="87" t="e">
        <f>+#REF!</f>
        <v>#REF!</v>
      </c>
      <c r="T16" s="87" t="e">
        <f>+#REF!</f>
        <v>#REF!</v>
      </c>
      <c r="U16" s="87" t="e">
        <f>+#REF!</f>
        <v>#REF!</v>
      </c>
      <c r="V16" s="87" t="e">
        <f>+#REF!</f>
        <v>#REF!</v>
      </c>
      <c r="W16" s="87" t="e">
        <f>+#REF!</f>
        <v>#REF!</v>
      </c>
      <c r="X16" s="87" t="e">
        <f>+#REF!</f>
        <v>#REF!</v>
      </c>
      <c r="Y16" s="63" t="e">
        <f t="shared" si="33"/>
        <v>#REF!</v>
      </c>
      <c r="Z16" s="87" t="e">
        <f>+#REF!</f>
        <v>#REF!</v>
      </c>
      <c r="AA16" s="87" t="e">
        <f>+#REF!</f>
        <v>#REF!</v>
      </c>
      <c r="AB16" s="87" t="e">
        <f>+#REF!</f>
        <v>#REF!</v>
      </c>
      <c r="AC16" s="87" t="e">
        <f>+#REF!</f>
        <v>#REF!</v>
      </c>
      <c r="AD16" s="87" t="e">
        <f>+#REF!</f>
        <v>#REF!</v>
      </c>
      <c r="AE16" s="87" t="e">
        <f>+#REF!</f>
        <v>#REF!</v>
      </c>
      <c r="AF16" s="87" t="e">
        <f>+#REF!</f>
        <v>#REF!</v>
      </c>
      <c r="AG16" s="87" t="e">
        <f>+#REF!</f>
        <v>#REF!</v>
      </c>
      <c r="AH16" s="87" t="e">
        <f>+#REF!</f>
        <v>#REF!</v>
      </c>
      <c r="AI16" s="87" t="e">
        <f>+#REF!</f>
        <v>#REF!</v>
      </c>
      <c r="AJ16" s="63" t="e">
        <f t="shared" si="34"/>
        <v>#REF!</v>
      </c>
      <c r="AK16" s="87" t="e">
        <f>+#REF!</f>
        <v>#REF!</v>
      </c>
      <c r="AL16" s="87" t="e">
        <f>+#REF!</f>
        <v>#REF!</v>
      </c>
      <c r="AM16" s="87" t="e">
        <f>+#REF!</f>
        <v>#REF!</v>
      </c>
      <c r="AN16" s="87" t="e">
        <f>+#REF!</f>
        <v>#REF!</v>
      </c>
      <c r="AO16" s="87" t="e">
        <f>+#REF!</f>
        <v>#REF!</v>
      </c>
      <c r="AP16" s="87" t="e">
        <f>+#REF!</f>
        <v>#REF!</v>
      </c>
      <c r="AQ16" s="87" t="e">
        <f>+#REF!</f>
        <v>#REF!</v>
      </c>
      <c r="AR16" s="87" t="e">
        <f>+#REF!</f>
        <v>#REF!</v>
      </c>
      <c r="AS16" s="87" t="e">
        <f>+#REF!</f>
        <v>#REF!</v>
      </c>
      <c r="AT16" s="87" t="e">
        <f>+#REF!</f>
        <v>#REF!</v>
      </c>
      <c r="AU16" s="63" t="e">
        <f t="shared" si="35"/>
        <v>#REF!</v>
      </c>
      <c r="AV16" s="87" t="e">
        <f>+#REF!</f>
        <v>#REF!</v>
      </c>
      <c r="AW16" s="87" t="e">
        <f>+#REF!</f>
        <v>#REF!</v>
      </c>
      <c r="AX16" s="87" t="e">
        <f>+#REF!</f>
        <v>#REF!</v>
      </c>
      <c r="AY16" s="87" t="e">
        <f>+#REF!</f>
        <v>#REF!</v>
      </c>
      <c r="AZ16" s="87" t="e">
        <f>+#REF!</f>
        <v>#REF!</v>
      </c>
      <c r="BA16" s="87" t="e">
        <f>+#REF!</f>
        <v>#REF!</v>
      </c>
      <c r="BB16" s="87" t="e">
        <f>+#REF!</f>
        <v>#REF!</v>
      </c>
      <c r="BC16" s="87" t="e">
        <f>+#REF!</f>
        <v>#REF!</v>
      </c>
      <c r="BD16" s="87" t="e">
        <f>+#REF!</f>
        <v>#REF!</v>
      </c>
      <c r="BE16" s="87" t="e">
        <f>+#REF!</f>
        <v>#REF!</v>
      </c>
      <c r="BF16" s="245" t="e">
        <f t="shared" si="36"/>
        <v>#REF!</v>
      </c>
      <c r="BG16" s="245" t="e">
        <f t="shared" si="37"/>
        <v>#REF!</v>
      </c>
      <c r="BH16" s="245" t="e">
        <f t="shared" si="38"/>
        <v>#REF!</v>
      </c>
      <c r="BI16" s="245" t="e">
        <f t="shared" si="39"/>
        <v>#REF!</v>
      </c>
      <c r="BJ16" s="245" t="e">
        <f t="shared" si="40"/>
        <v>#REF!</v>
      </c>
      <c r="BK16" s="245" t="e">
        <f t="shared" si="41"/>
        <v>#REF!</v>
      </c>
      <c r="BL16" s="245" t="e">
        <f t="shared" si="42"/>
        <v>#REF!</v>
      </c>
      <c r="BM16" s="245" t="e">
        <f t="shared" si="43"/>
        <v>#REF!</v>
      </c>
      <c r="BN16" s="245" t="e">
        <f t="shared" si="44"/>
        <v>#REF!</v>
      </c>
      <c r="BO16" s="245" t="e">
        <f t="shared" si="45"/>
        <v>#REF!</v>
      </c>
      <c r="BP16" s="246" t="e">
        <f t="shared" si="46"/>
        <v>#REF!</v>
      </c>
      <c r="BQ16" s="245" t="e">
        <f t="shared" si="0"/>
        <v>#REF!</v>
      </c>
      <c r="BR16" s="245" t="e">
        <f t="shared" si="1"/>
        <v>#REF!</v>
      </c>
      <c r="BS16" s="245" t="e">
        <f t="shared" si="2"/>
        <v>#REF!</v>
      </c>
      <c r="BT16" s="245" t="e">
        <f t="shared" si="3"/>
        <v>#REF!</v>
      </c>
      <c r="BU16" s="245" t="e">
        <f t="shared" si="4"/>
        <v>#REF!</v>
      </c>
      <c r="BV16" s="245" t="e">
        <f t="shared" si="5"/>
        <v>#REF!</v>
      </c>
      <c r="BW16" s="245" t="e">
        <f t="shared" si="6"/>
        <v>#REF!</v>
      </c>
      <c r="BX16" s="245" t="e">
        <f t="shared" si="7"/>
        <v>#REF!</v>
      </c>
      <c r="BY16" s="245" t="e">
        <f t="shared" si="8"/>
        <v>#REF!</v>
      </c>
      <c r="BZ16" s="245" t="e">
        <f t="shared" si="9"/>
        <v>#REF!</v>
      </c>
      <c r="CA16" s="246" t="e">
        <f t="shared" si="10"/>
        <v>#REF!</v>
      </c>
      <c r="CB16" s="245" t="e">
        <f t="shared" si="10"/>
        <v>#REF!</v>
      </c>
      <c r="CC16" s="245" t="e">
        <f t="shared" si="11"/>
        <v>#REF!</v>
      </c>
      <c r="CD16" s="245" t="e">
        <f t="shared" si="12"/>
        <v>#REF!</v>
      </c>
      <c r="CE16" s="245" t="e">
        <f t="shared" si="13"/>
        <v>#REF!</v>
      </c>
      <c r="CF16" s="245" t="e">
        <f t="shared" si="14"/>
        <v>#REF!</v>
      </c>
      <c r="CG16" s="245" t="e">
        <f t="shared" si="15"/>
        <v>#REF!</v>
      </c>
      <c r="CH16" s="245" t="e">
        <f t="shared" si="16"/>
        <v>#REF!</v>
      </c>
      <c r="CI16" s="245" t="e">
        <f t="shared" si="17"/>
        <v>#REF!</v>
      </c>
      <c r="CJ16" s="245" t="e">
        <f t="shared" si="18"/>
        <v>#REF!</v>
      </c>
      <c r="CK16" s="245" t="e">
        <f t="shared" si="19"/>
        <v>#REF!</v>
      </c>
      <c r="CL16" s="246" t="e">
        <f t="shared" si="20"/>
        <v>#REF!</v>
      </c>
      <c r="CM16" s="245" t="e">
        <f t="shared" si="47"/>
        <v>#REF!</v>
      </c>
      <c r="CN16" s="245" t="e">
        <f t="shared" si="21"/>
        <v>#REF!</v>
      </c>
      <c r="CO16" s="245" t="e">
        <f t="shared" si="22"/>
        <v>#REF!</v>
      </c>
      <c r="CP16" s="245" t="e">
        <f t="shared" si="23"/>
        <v>#REF!</v>
      </c>
      <c r="CQ16" s="245" t="e">
        <f t="shared" si="24"/>
        <v>#REF!</v>
      </c>
      <c r="CR16" s="245" t="e">
        <f t="shared" si="25"/>
        <v>#REF!</v>
      </c>
      <c r="CS16" s="245" t="e">
        <f t="shared" si="26"/>
        <v>#REF!</v>
      </c>
      <c r="CT16" s="245" t="e">
        <f t="shared" si="27"/>
        <v>#REF!</v>
      </c>
      <c r="CU16" s="245" t="e">
        <f t="shared" si="28"/>
        <v>#REF!</v>
      </c>
      <c r="CV16" s="245" t="e">
        <f t="shared" si="29"/>
        <v>#REF!</v>
      </c>
      <c r="CW16" s="246" t="e">
        <f t="shared" si="30"/>
        <v>#REF!</v>
      </c>
    </row>
    <row r="17" spans="1:102" ht="32.25" customHeight="1">
      <c r="A17" s="85" t="s">
        <v>20</v>
      </c>
      <c r="B17" s="91" t="s">
        <v>117</v>
      </c>
      <c r="C17" s="63" t="e">
        <f t="shared" si="31"/>
        <v>#REF!</v>
      </c>
      <c r="D17" s="87" t="e">
        <f>+#REF!</f>
        <v>#REF!</v>
      </c>
      <c r="E17" s="87" t="e">
        <f>+#REF!</f>
        <v>#REF!</v>
      </c>
      <c r="F17" s="87" t="e">
        <f>+#REF!</f>
        <v>#REF!</v>
      </c>
      <c r="G17" s="87" t="e">
        <f>+#REF!</f>
        <v>#REF!</v>
      </c>
      <c r="H17" s="87" t="e">
        <f>+#REF!</f>
        <v>#REF!</v>
      </c>
      <c r="I17" s="87" t="e">
        <f>+#REF!</f>
        <v>#REF!</v>
      </c>
      <c r="J17" s="87" t="e">
        <f>+#REF!</f>
        <v>#REF!</v>
      </c>
      <c r="K17" s="87" t="e">
        <f>+#REF!</f>
        <v>#REF!</v>
      </c>
      <c r="L17" s="87" t="e">
        <f>+#REF!</f>
        <v>#REF!</v>
      </c>
      <c r="M17" s="87" t="e">
        <f>+#REF!</f>
        <v>#REF!</v>
      </c>
      <c r="N17" s="63" t="e">
        <f t="shared" si="32"/>
        <v>#REF!</v>
      </c>
      <c r="O17" s="87" t="e">
        <f>+#REF!</f>
        <v>#REF!</v>
      </c>
      <c r="P17" s="87" t="e">
        <f>+#REF!</f>
        <v>#REF!</v>
      </c>
      <c r="Q17" s="87" t="e">
        <f>+#REF!</f>
        <v>#REF!</v>
      </c>
      <c r="R17" s="87" t="e">
        <f>+#REF!</f>
        <v>#REF!</v>
      </c>
      <c r="S17" s="87" t="e">
        <f>+#REF!</f>
        <v>#REF!</v>
      </c>
      <c r="T17" s="87" t="e">
        <f>+#REF!</f>
        <v>#REF!</v>
      </c>
      <c r="U17" s="87" t="e">
        <f>+#REF!</f>
        <v>#REF!</v>
      </c>
      <c r="V17" s="87" t="e">
        <f>+#REF!</f>
        <v>#REF!</v>
      </c>
      <c r="W17" s="87" t="e">
        <f>+#REF!</f>
        <v>#REF!</v>
      </c>
      <c r="X17" s="87" t="e">
        <f>+#REF!</f>
        <v>#REF!</v>
      </c>
      <c r="Y17" s="63" t="e">
        <f t="shared" si="33"/>
        <v>#REF!</v>
      </c>
      <c r="Z17" s="87" t="e">
        <f>+#REF!</f>
        <v>#REF!</v>
      </c>
      <c r="AA17" s="87" t="e">
        <f>+#REF!</f>
        <v>#REF!</v>
      </c>
      <c r="AB17" s="87" t="e">
        <f>+#REF!</f>
        <v>#REF!</v>
      </c>
      <c r="AC17" s="87" t="e">
        <f>+#REF!</f>
        <v>#REF!</v>
      </c>
      <c r="AD17" s="87" t="e">
        <f>+#REF!</f>
        <v>#REF!</v>
      </c>
      <c r="AE17" s="87" t="e">
        <f>+#REF!</f>
        <v>#REF!</v>
      </c>
      <c r="AF17" s="87" t="e">
        <f>+#REF!</f>
        <v>#REF!</v>
      </c>
      <c r="AG17" s="87" t="e">
        <f>+#REF!</f>
        <v>#REF!</v>
      </c>
      <c r="AH17" s="87" t="e">
        <f>+#REF!</f>
        <v>#REF!</v>
      </c>
      <c r="AI17" s="87" t="e">
        <f>+#REF!</f>
        <v>#REF!</v>
      </c>
      <c r="AJ17" s="63" t="e">
        <f t="shared" si="34"/>
        <v>#REF!</v>
      </c>
      <c r="AK17" s="87" t="e">
        <f>+#REF!</f>
        <v>#REF!</v>
      </c>
      <c r="AL17" s="87" t="e">
        <f>+#REF!</f>
        <v>#REF!</v>
      </c>
      <c r="AM17" s="87" t="e">
        <f>+#REF!</f>
        <v>#REF!</v>
      </c>
      <c r="AN17" s="87" t="e">
        <f>+#REF!</f>
        <v>#REF!</v>
      </c>
      <c r="AO17" s="87" t="e">
        <f>+#REF!</f>
        <v>#REF!</v>
      </c>
      <c r="AP17" s="87" t="e">
        <f>+#REF!</f>
        <v>#REF!</v>
      </c>
      <c r="AQ17" s="87" t="e">
        <f>+#REF!</f>
        <v>#REF!</v>
      </c>
      <c r="AR17" s="87" t="e">
        <f>+#REF!</f>
        <v>#REF!</v>
      </c>
      <c r="AS17" s="87" t="e">
        <f>+#REF!</f>
        <v>#REF!</v>
      </c>
      <c r="AT17" s="87" t="e">
        <f>+#REF!</f>
        <v>#REF!</v>
      </c>
      <c r="AU17" s="63" t="e">
        <f t="shared" si="35"/>
        <v>#REF!</v>
      </c>
      <c r="AV17" s="87" t="e">
        <f>+#REF!</f>
        <v>#REF!</v>
      </c>
      <c r="AW17" s="87" t="e">
        <f>+#REF!</f>
        <v>#REF!</v>
      </c>
      <c r="AX17" s="87" t="e">
        <f>+#REF!</f>
        <v>#REF!</v>
      </c>
      <c r="AY17" s="87" t="e">
        <f>+#REF!</f>
        <v>#REF!</v>
      </c>
      <c r="AZ17" s="87" t="e">
        <f>+#REF!</f>
        <v>#REF!</v>
      </c>
      <c r="BA17" s="87" t="e">
        <f>+#REF!</f>
        <v>#REF!</v>
      </c>
      <c r="BB17" s="87" t="e">
        <f>+#REF!</f>
        <v>#REF!</v>
      </c>
      <c r="BC17" s="87" t="e">
        <f>+#REF!</f>
        <v>#REF!</v>
      </c>
      <c r="BD17" s="87" t="e">
        <f>+#REF!</f>
        <v>#REF!</v>
      </c>
      <c r="BE17" s="87" t="e">
        <f>+#REF!</f>
        <v>#REF!</v>
      </c>
      <c r="BF17" s="245" t="e">
        <f t="shared" si="36"/>
        <v>#REF!</v>
      </c>
      <c r="BG17" s="245" t="e">
        <f t="shared" si="37"/>
        <v>#REF!</v>
      </c>
      <c r="BH17" s="245" t="e">
        <f t="shared" si="38"/>
        <v>#REF!</v>
      </c>
      <c r="BI17" s="245" t="e">
        <f t="shared" si="39"/>
        <v>#REF!</v>
      </c>
      <c r="BJ17" s="245" t="e">
        <f t="shared" si="40"/>
        <v>#REF!</v>
      </c>
      <c r="BK17" s="245" t="e">
        <f t="shared" si="41"/>
        <v>#REF!</v>
      </c>
      <c r="BL17" s="245" t="e">
        <f t="shared" si="42"/>
        <v>#REF!</v>
      </c>
      <c r="BM17" s="245" t="e">
        <f t="shared" si="43"/>
        <v>#REF!</v>
      </c>
      <c r="BN17" s="245" t="e">
        <f t="shared" si="44"/>
        <v>#REF!</v>
      </c>
      <c r="BO17" s="245" t="e">
        <f t="shared" si="45"/>
        <v>#REF!</v>
      </c>
      <c r="BP17" s="246" t="e">
        <f t="shared" si="46"/>
        <v>#REF!</v>
      </c>
      <c r="BQ17" s="245" t="e">
        <f t="shared" si="0"/>
        <v>#REF!</v>
      </c>
      <c r="BR17" s="245" t="e">
        <f t="shared" si="1"/>
        <v>#REF!</v>
      </c>
      <c r="BS17" s="245" t="e">
        <f t="shared" si="2"/>
        <v>#REF!</v>
      </c>
      <c r="BT17" s="245" t="e">
        <f t="shared" si="3"/>
        <v>#REF!</v>
      </c>
      <c r="BU17" s="245" t="e">
        <f t="shared" si="4"/>
        <v>#REF!</v>
      </c>
      <c r="BV17" s="245" t="e">
        <f t="shared" si="5"/>
        <v>#REF!</v>
      </c>
      <c r="BW17" s="245" t="e">
        <f t="shared" si="6"/>
        <v>#REF!</v>
      </c>
      <c r="BX17" s="245" t="e">
        <f t="shared" si="7"/>
        <v>#REF!</v>
      </c>
      <c r="BY17" s="245" t="e">
        <f t="shared" si="8"/>
        <v>#REF!</v>
      </c>
      <c r="BZ17" s="245" t="e">
        <f t="shared" si="9"/>
        <v>#REF!</v>
      </c>
      <c r="CA17" s="246" t="e">
        <f t="shared" si="10"/>
        <v>#REF!</v>
      </c>
      <c r="CB17" s="245" t="e">
        <f t="shared" si="10"/>
        <v>#REF!</v>
      </c>
      <c r="CC17" s="245" t="e">
        <f t="shared" si="11"/>
        <v>#REF!</v>
      </c>
      <c r="CD17" s="245" t="e">
        <f t="shared" si="12"/>
        <v>#REF!</v>
      </c>
      <c r="CE17" s="245" t="e">
        <f t="shared" si="13"/>
        <v>#REF!</v>
      </c>
      <c r="CF17" s="245" t="e">
        <f t="shared" si="14"/>
        <v>#REF!</v>
      </c>
      <c r="CG17" s="245" t="e">
        <f t="shared" si="15"/>
        <v>#REF!</v>
      </c>
      <c r="CH17" s="245" t="e">
        <f t="shared" si="16"/>
        <v>#REF!</v>
      </c>
      <c r="CI17" s="245" t="e">
        <f t="shared" si="17"/>
        <v>#REF!</v>
      </c>
      <c r="CJ17" s="245" t="e">
        <f t="shared" si="18"/>
        <v>#REF!</v>
      </c>
      <c r="CK17" s="245" t="e">
        <f t="shared" si="19"/>
        <v>#REF!</v>
      </c>
      <c r="CL17" s="246" t="e">
        <f t="shared" si="20"/>
        <v>#REF!</v>
      </c>
      <c r="CM17" s="245" t="e">
        <f t="shared" si="47"/>
        <v>#REF!</v>
      </c>
      <c r="CN17" s="245" t="e">
        <f t="shared" si="21"/>
        <v>#REF!</v>
      </c>
      <c r="CO17" s="245" t="e">
        <f t="shared" si="22"/>
        <v>#REF!</v>
      </c>
      <c r="CP17" s="245" t="e">
        <f t="shared" si="23"/>
        <v>#REF!</v>
      </c>
      <c r="CQ17" s="245" t="e">
        <f t="shared" si="24"/>
        <v>#REF!</v>
      </c>
      <c r="CR17" s="245" t="e">
        <f t="shared" si="25"/>
        <v>#REF!</v>
      </c>
      <c r="CS17" s="245" t="e">
        <f t="shared" si="26"/>
        <v>#REF!</v>
      </c>
      <c r="CT17" s="245" t="e">
        <f t="shared" si="27"/>
        <v>#REF!</v>
      </c>
      <c r="CU17" s="245" t="e">
        <f t="shared" si="28"/>
        <v>#REF!</v>
      </c>
      <c r="CV17" s="245" t="e">
        <f t="shared" si="29"/>
        <v>#REF!</v>
      </c>
      <c r="CW17" s="246" t="e">
        <f t="shared" si="30"/>
        <v>#REF!</v>
      </c>
    </row>
    <row r="18" spans="1:102" ht="32.25" customHeight="1">
      <c r="A18" s="85" t="s">
        <v>22</v>
      </c>
      <c r="B18" s="92" t="s">
        <v>118</v>
      </c>
      <c r="C18" s="63" t="e">
        <f t="shared" si="31"/>
        <v>#REF!</v>
      </c>
      <c r="D18" s="87" t="e">
        <f>+#REF!</f>
        <v>#REF!</v>
      </c>
      <c r="E18" s="87" t="e">
        <f>+#REF!</f>
        <v>#REF!</v>
      </c>
      <c r="F18" s="87" t="e">
        <f>+#REF!</f>
        <v>#REF!</v>
      </c>
      <c r="G18" s="87" t="e">
        <f>+#REF!</f>
        <v>#REF!</v>
      </c>
      <c r="H18" s="87" t="e">
        <f>+#REF!</f>
        <v>#REF!</v>
      </c>
      <c r="I18" s="87" t="e">
        <f>+#REF!</f>
        <v>#REF!</v>
      </c>
      <c r="J18" s="87" t="e">
        <f>+#REF!</f>
        <v>#REF!</v>
      </c>
      <c r="K18" s="87" t="e">
        <f>+#REF!</f>
        <v>#REF!</v>
      </c>
      <c r="L18" s="87" t="e">
        <f>+#REF!</f>
        <v>#REF!</v>
      </c>
      <c r="M18" s="87" t="e">
        <f>+#REF!</f>
        <v>#REF!</v>
      </c>
      <c r="N18" s="63" t="e">
        <f t="shared" si="32"/>
        <v>#REF!</v>
      </c>
      <c r="O18" s="87" t="e">
        <f>+#REF!</f>
        <v>#REF!</v>
      </c>
      <c r="P18" s="87" t="e">
        <f>+#REF!</f>
        <v>#REF!</v>
      </c>
      <c r="Q18" s="87" t="e">
        <f>+#REF!</f>
        <v>#REF!</v>
      </c>
      <c r="R18" s="87" t="e">
        <f>+#REF!</f>
        <v>#REF!</v>
      </c>
      <c r="S18" s="87" t="e">
        <f>+#REF!</f>
        <v>#REF!</v>
      </c>
      <c r="T18" s="87" t="e">
        <f>+#REF!</f>
        <v>#REF!</v>
      </c>
      <c r="U18" s="87" t="e">
        <f>+#REF!</f>
        <v>#REF!</v>
      </c>
      <c r="V18" s="87" t="e">
        <f>+#REF!</f>
        <v>#REF!</v>
      </c>
      <c r="W18" s="87" t="e">
        <f>+#REF!</f>
        <v>#REF!</v>
      </c>
      <c r="X18" s="87" t="e">
        <f>+#REF!</f>
        <v>#REF!</v>
      </c>
      <c r="Y18" s="63" t="e">
        <f t="shared" si="33"/>
        <v>#REF!</v>
      </c>
      <c r="Z18" s="87" t="e">
        <f>+#REF!</f>
        <v>#REF!</v>
      </c>
      <c r="AA18" s="87" t="e">
        <f>+#REF!</f>
        <v>#REF!</v>
      </c>
      <c r="AB18" s="87" t="e">
        <f>+#REF!</f>
        <v>#REF!</v>
      </c>
      <c r="AC18" s="87" t="e">
        <f>+#REF!</f>
        <v>#REF!</v>
      </c>
      <c r="AD18" s="87" t="e">
        <f>+#REF!</f>
        <v>#REF!</v>
      </c>
      <c r="AE18" s="87" t="e">
        <f>+#REF!</f>
        <v>#REF!</v>
      </c>
      <c r="AF18" s="87" t="e">
        <f>+#REF!</f>
        <v>#REF!</v>
      </c>
      <c r="AG18" s="87" t="e">
        <f>+#REF!</f>
        <v>#REF!</v>
      </c>
      <c r="AH18" s="87" t="e">
        <f>+#REF!</f>
        <v>#REF!</v>
      </c>
      <c r="AI18" s="87" t="e">
        <f>+#REF!</f>
        <v>#REF!</v>
      </c>
      <c r="AJ18" s="63" t="e">
        <f t="shared" si="34"/>
        <v>#REF!</v>
      </c>
      <c r="AK18" s="87" t="e">
        <f>+#REF!</f>
        <v>#REF!</v>
      </c>
      <c r="AL18" s="87" t="e">
        <f>+#REF!</f>
        <v>#REF!</v>
      </c>
      <c r="AM18" s="87" t="e">
        <f>+#REF!</f>
        <v>#REF!</v>
      </c>
      <c r="AN18" s="87" t="e">
        <f>+#REF!</f>
        <v>#REF!</v>
      </c>
      <c r="AO18" s="87" t="e">
        <f>+#REF!</f>
        <v>#REF!</v>
      </c>
      <c r="AP18" s="87" t="e">
        <f>+#REF!</f>
        <v>#REF!</v>
      </c>
      <c r="AQ18" s="87" t="e">
        <f>+#REF!</f>
        <v>#REF!</v>
      </c>
      <c r="AR18" s="87" t="e">
        <f>+#REF!</f>
        <v>#REF!</v>
      </c>
      <c r="AS18" s="87" t="e">
        <f>+#REF!</f>
        <v>#REF!</v>
      </c>
      <c r="AT18" s="87" t="e">
        <f>+#REF!</f>
        <v>#REF!</v>
      </c>
      <c r="AU18" s="63" t="e">
        <f t="shared" si="35"/>
        <v>#REF!</v>
      </c>
      <c r="AV18" s="87" t="e">
        <f>+#REF!</f>
        <v>#REF!</v>
      </c>
      <c r="AW18" s="87" t="e">
        <f>+#REF!</f>
        <v>#REF!</v>
      </c>
      <c r="AX18" s="87" t="e">
        <f>+#REF!</f>
        <v>#REF!</v>
      </c>
      <c r="AY18" s="87" t="e">
        <f>+#REF!</f>
        <v>#REF!</v>
      </c>
      <c r="AZ18" s="87" t="e">
        <f>+#REF!</f>
        <v>#REF!</v>
      </c>
      <c r="BA18" s="87" t="e">
        <f>+#REF!</f>
        <v>#REF!</v>
      </c>
      <c r="BB18" s="87" t="e">
        <f>+#REF!</f>
        <v>#REF!</v>
      </c>
      <c r="BC18" s="87" t="e">
        <f>+#REF!</f>
        <v>#REF!</v>
      </c>
      <c r="BD18" s="87" t="e">
        <f>+#REF!</f>
        <v>#REF!</v>
      </c>
      <c r="BE18" s="87" t="e">
        <f>+#REF!</f>
        <v>#REF!</v>
      </c>
      <c r="BF18" s="245" t="e">
        <f t="shared" si="36"/>
        <v>#REF!</v>
      </c>
      <c r="BG18" s="245" t="e">
        <f t="shared" si="37"/>
        <v>#REF!</v>
      </c>
      <c r="BH18" s="245" t="e">
        <f t="shared" si="38"/>
        <v>#REF!</v>
      </c>
      <c r="BI18" s="245" t="e">
        <f t="shared" si="39"/>
        <v>#REF!</v>
      </c>
      <c r="BJ18" s="245" t="e">
        <f t="shared" si="40"/>
        <v>#REF!</v>
      </c>
      <c r="BK18" s="245" t="e">
        <f t="shared" si="41"/>
        <v>#REF!</v>
      </c>
      <c r="BL18" s="245" t="e">
        <f t="shared" si="42"/>
        <v>#REF!</v>
      </c>
      <c r="BM18" s="245" t="e">
        <f t="shared" si="43"/>
        <v>#REF!</v>
      </c>
      <c r="BN18" s="245" t="e">
        <f t="shared" si="44"/>
        <v>#REF!</v>
      </c>
      <c r="BO18" s="245" t="e">
        <f t="shared" si="45"/>
        <v>#REF!</v>
      </c>
      <c r="BP18" s="246" t="e">
        <f t="shared" si="46"/>
        <v>#REF!</v>
      </c>
      <c r="BQ18" s="245" t="e">
        <f t="shared" si="0"/>
        <v>#REF!</v>
      </c>
      <c r="BR18" s="245" t="e">
        <f t="shared" si="1"/>
        <v>#REF!</v>
      </c>
      <c r="BS18" s="245" t="e">
        <f t="shared" si="2"/>
        <v>#REF!</v>
      </c>
      <c r="BT18" s="245" t="e">
        <f t="shared" si="3"/>
        <v>#REF!</v>
      </c>
      <c r="BU18" s="245" t="e">
        <f t="shared" si="4"/>
        <v>#REF!</v>
      </c>
      <c r="BV18" s="245" t="e">
        <f t="shared" si="5"/>
        <v>#REF!</v>
      </c>
      <c r="BW18" s="245" t="e">
        <f t="shared" si="6"/>
        <v>#REF!</v>
      </c>
      <c r="BX18" s="245" t="e">
        <f t="shared" si="7"/>
        <v>#REF!</v>
      </c>
      <c r="BY18" s="245" t="e">
        <f t="shared" si="8"/>
        <v>#REF!</v>
      </c>
      <c r="BZ18" s="245" t="e">
        <f t="shared" si="9"/>
        <v>#REF!</v>
      </c>
      <c r="CA18" s="246" t="e">
        <f t="shared" si="10"/>
        <v>#REF!</v>
      </c>
      <c r="CB18" s="245" t="e">
        <f t="shared" si="10"/>
        <v>#REF!</v>
      </c>
      <c r="CC18" s="245" t="e">
        <f t="shared" si="11"/>
        <v>#REF!</v>
      </c>
      <c r="CD18" s="245" t="e">
        <f t="shared" si="12"/>
        <v>#REF!</v>
      </c>
      <c r="CE18" s="245" t="e">
        <f t="shared" si="13"/>
        <v>#REF!</v>
      </c>
      <c r="CF18" s="245" t="e">
        <f t="shared" si="14"/>
        <v>#REF!</v>
      </c>
      <c r="CG18" s="245" t="e">
        <f t="shared" si="15"/>
        <v>#REF!</v>
      </c>
      <c r="CH18" s="245" t="e">
        <f t="shared" si="16"/>
        <v>#REF!</v>
      </c>
      <c r="CI18" s="245" t="e">
        <f t="shared" si="17"/>
        <v>#REF!</v>
      </c>
      <c r="CJ18" s="245" t="e">
        <f t="shared" si="18"/>
        <v>#REF!</v>
      </c>
      <c r="CK18" s="245" t="e">
        <f t="shared" si="19"/>
        <v>#REF!</v>
      </c>
      <c r="CL18" s="246" t="e">
        <f t="shared" si="20"/>
        <v>#REF!</v>
      </c>
      <c r="CM18" s="245" t="e">
        <f t="shared" si="47"/>
        <v>#REF!</v>
      </c>
      <c r="CN18" s="245" t="e">
        <f t="shared" si="21"/>
        <v>#REF!</v>
      </c>
      <c r="CO18" s="245" t="e">
        <f t="shared" si="22"/>
        <v>#REF!</v>
      </c>
      <c r="CP18" s="245" t="e">
        <f t="shared" si="23"/>
        <v>#REF!</v>
      </c>
      <c r="CQ18" s="245" t="e">
        <f t="shared" si="24"/>
        <v>#REF!</v>
      </c>
      <c r="CR18" s="245" t="e">
        <f t="shared" si="25"/>
        <v>#REF!</v>
      </c>
      <c r="CS18" s="245" t="e">
        <f t="shared" si="26"/>
        <v>#REF!</v>
      </c>
      <c r="CT18" s="245" t="e">
        <f t="shared" si="27"/>
        <v>#REF!</v>
      </c>
      <c r="CU18" s="245" t="e">
        <f t="shared" si="28"/>
        <v>#REF!</v>
      </c>
      <c r="CV18" s="245" t="e">
        <f t="shared" si="29"/>
        <v>#REF!</v>
      </c>
      <c r="CW18" s="246" t="e">
        <f t="shared" si="30"/>
        <v>#REF!</v>
      </c>
    </row>
    <row r="19" spans="1:102" ht="32.25" customHeight="1">
      <c r="A19" s="85" t="s">
        <v>24</v>
      </c>
      <c r="B19" s="86" t="s">
        <v>119</v>
      </c>
      <c r="C19" s="63" t="e">
        <f t="shared" si="31"/>
        <v>#REF!</v>
      </c>
      <c r="D19" s="87" t="e">
        <f>+#REF!</f>
        <v>#REF!</v>
      </c>
      <c r="E19" s="87" t="e">
        <f>+#REF!</f>
        <v>#REF!</v>
      </c>
      <c r="F19" s="87" t="e">
        <f>+#REF!</f>
        <v>#REF!</v>
      </c>
      <c r="G19" s="87" t="e">
        <f>+#REF!</f>
        <v>#REF!</v>
      </c>
      <c r="H19" s="87" t="e">
        <f>+#REF!</f>
        <v>#REF!</v>
      </c>
      <c r="I19" s="87" t="e">
        <f>+#REF!</f>
        <v>#REF!</v>
      </c>
      <c r="J19" s="87" t="e">
        <f>+#REF!</f>
        <v>#REF!</v>
      </c>
      <c r="K19" s="87" t="e">
        <f>+#REF!</f>
        <v>#REF!</v>
      </c>
      <c r="L19" s="87" t="e">
        <f>+#REF!</f>
        <v>#REF!</v>
      </c>
      <c r="M19" s="87" t="e">
        <f>+#REF!</f>
        <v>#REF!</v>
      </c>
      <c r="N19" s="63" t="e">
        <f t="shared" si="32"/>
        <v>#REF!</v>
      </c>
      <c r="O19" s="87" t="e">
        <f>+#REF!</f>
        <v>#REF!</v>
      </c>
      <c r="P19" s="87" t="e">
        <f>+#REF!</f>
        <v>#REF!</v>
      </c>
      <c r="Q19" s="87" t="e">
        <f>+#REF!</f>
        <v>#REF!</v>
      </c>
      <c r="R19" s="87" t="e">
        <f>+#REF!</f>
        <v>#REF!</v>
      </c>
      <c r="S19" s="87" t="e">
        <f>+#REF!</f>
        <v>#REF!</v>
      </c>
      <c r="T19" s="87" t="e">
        <f>+#REF!</f>
        <v>#REF!</v>
      </c>
      <c r="U19" s="87" t="e">
        <f>+#REF!</f>
        <v>#REF!</v>
      </c>
      <c r="V19" s="87" t="e">
        <f>+#REF!</f>
        <v>#REF!</v>
      </c>
      <c r="W19" s="87" t="e">
        <f>+#REF!</f>
        <v>#REF!</v>
      </c>
      <c r="X19" s="87" t="e">
        <f>+#REF!</f>
        <v>#REF!</v>
      </c>
      <c r="Y19" s="63" t="e">
        <f t="shared" si="33"/>
        <v>#REF!</v>
      </c>
      <c r="Z19" s="87" t="e">
        <f>+#REF!</f>
        <v>#REF!</v>
      </c>
      <c r="AA19" s="87" t="e">
        <f>+#REF!</f>
        <v>#REF!</v>
      </c>
      <c r="AB19" s="87" t="e">
        <f>+#REF!</f>
        <v>#REF!</v>
      </c>
      <c r="AC19" s="87" t="e">
        <f>+#REF!</f>
        <v>#REF!</v>
      </c>
      <c r="AD19" s="87" t="e">
        <f>+#REF!</f>
        <v>#REF!</v>
      </c>
      <c r="AE19" s="87" t="e">
        <f>+#REF!</f>
        <v>#REF!</v>
      </c>
      <c r="AF19" s="87" t="e">
        <f>+#REF!</f>
        <v>#REF!</v>
      </c>
      <c r="AG19" s="87" t="e">
        <f>+#REF!</f>
        <v>#REF!</v>
      </c>
      <c r="AH19" s="87" t="e">
        <f>+#REF!</f>
        <v>#REF!</v>
      </c>
      <c r="AI19" s="87" t="e">
        <f>+#REF!</f>
        <v>#REF!</v>
      </c>
      <c r="AJ19" s="63" t="e">
        <f t="shared" si="34"/>
        <v>#REF!</v>
      </c>
      <c r="AK19" s="87" t="e">
        <f>+#REF!</f>
        <v>#REF!</v>
      </c>
      <c r="AL19" s="87" t="e">
        <f>+#REF!</f>
        <v>#REF!</v>
      </c>
      <c r="AM19" s="87" t="e">
        <f>+#REF!</f>
        <v>#REF!</v>
      </c>
      <c r="AN19" s="87" t="e">
        <f>+#REF!</f>
        <v>#REF!</v>
      </c>
      <c r="AO19" s="87" t="e">
        <f>+#REF!</f>
        <v>#REF!</v>
      </c>
      <c r="AP19" s="87" t="e">
        <f>+#REF!</f>
        <v>#REF!</v>
      </c>
      <c r="AQ19" s="87" t="e">
        <f>+#REF!</f>
        <v>#REF!</v>
      </c>
      <c r="AR19" s="87" t="e">
        <f>+#REF!</f>
        <v>#REF!</v>
      </c>
      <c r="AS19" s="87" t="e">
        <f>+#REF!</f>
        <v>#REF!</v>
      </c>
      <c r="AT19" s="87" t="e">
        <f>+#REF!</f>
        <v>#REF!</v>
      </c>
      <c r="AU19" s="63" t="e">
        <f t="shared" si="35"/>
        <v>#REF!</v>
      </c>
      <c r="AV19" s="87" t="e">
        <f>+#REF!</f>
        <v>#REF!</v>
      </c>
      <c r="AW19" s="87" t="e">
        <f>+#REF!</f>
        <v>#REF!</v>
      </c>
      <c r="AX19" s="87" t="e">
        <f>+#REF!</f>
        <v>#REF!</v>
      </c>
      <c r="AY19" s="87" t="e">
        <f>+#REF!</f>
        <v>#REF!</v>
      </c>
      <c r="AZ19" s="87" t="e">
        <f>+#REF!</f>
        <v>#REF!</v>
      </c>
      <c r="BA19" s="87" t="e">
        <f>+#REF!</f>
        <v>#REF!</v>
      </c>
      <c r="BB19" s="87" t="e">
        <f>+#REF!</f>
        <v>#REF!</v>
      </c>
      <c r="BC19" s="87" t="e">
        <f>+#REF!</f>
        <v>#REF!</v>
      </c>
      <c r="BD19" s="87" t="e">
        <f>+#REF!</f>
        <v>#REF!</v>
      </c>
      <c r="BE19" s="87" t="e">
        <f>+#REF!</f>
        <v>#REF!</v>
      </c>
      <c r="BF19" s="245" t="e">
        <f t="shared" si="36"/>
        <v>#REF!</v>
      </c>
      <c r="BG19" s="245" t="e">
        <f t="shared" si="37"/>
        <v>#REF!</v>
      </c>
      <c r="BH19" s="245" t="e">
        <f t="shared" si="38"/>
        <v>#REF!</v>
      </c>
      <c r="BI19" s="245" t="e">
        <f t="shared" si="39"/>
        <v>#REF!</v>
      </c>
      <c r="BJ19" s="245" t="e">
        <f t="shared" si="40"/>
        <v>#REF!</v>
      </c>
      <c r="BK19" s="245" t="e">
        <f t="shared" si="41"/>
        <v>#REF!</v>
      </c>
      <c r="BL19" s="245" t="e">
        <f t="shared" si="42"/>
        <v>#REF!</v>
      </c>
      <c r="BM19" s="245" t="e">
        <f t="shared" si="43"/>
        <v>#REF!</v>
      </c>
      <c r="BN19" s="245" t="e">
        <f t="shared" si="44"/>
        <v>#REF!</v>
      </c>
      <c r="BO19" s="245" t="e">
        <f t="shared" si="45"/>
        <v>#REF!</v>
      </c>
      <c r="BP19" s="246" t="e">
        <f t="shared" si="46"/>
        <v>#REF!</v>
      </c>
      <c r="BQ19" s="245" t="e">
        <f t="shared" si="0"/>
        <v>#REF!</v>
      </c>
      <c r="BR19" s="245" t="e">
        <f t="shared" si="1"/>
        <v>#REF!</v>
      </c>
      <c r="BS19" s="245" t="e">
        <f t="shared" si="2"/>
        <v>#REF!</v>
      </c>
      <c r="BT19" s="245" t="e">
        <f t="shared" si="3"/>
        <v>#REF!</v>
      </c>
      <c r="BU19" s="245" t="e">
        <f t="shared" si="4"/>
        <v>#REF!</v>
      </c>
      <c r="BV19" s="245" t="e">
        <f t="shared" si="5"/>
        <v>#REF!</v>
      </c>
      <c r="BW19" s="245" t="e">
        <f t="shared" si="6"/>
        <v>#REF!</v>
      </c>
      <c r="BX19" s="245" t="e">
        <f t="shared" si="7"/>
        <v>#REF!</v>
      </c>
      <c r="BY19" s="245" t="e">
        <f t="shared" si="8"/>
        <v>#REF!</v>
      </c>
      <c r="BZ19" s="245" t="e">
        <f t="shared" si="9"/>
        <v>#REF!</v>
      </c>
      <c r="CA19" s="246" t="e">
        <f t="shared" si="10"/>
        <v>#REF!</v>
      </c>
      <c r="CB19" s="245" t="e">
        <f t="shared" si="10"/>
        <v>#REF!</v>
      </c>
      <c r="CC19" s="245" t="e">
        <f t="shared" si="11"/>
        <v>#REF!</v>
      </c>
      <c r="CD19" s="245" t="e">
        <f t="shared" si="12"/>
        <v>#REF!</v>
      </c>
      <c r="CE19" s="245" t="e">
        <f t="shared" si="13"/>
        <v>#REF!</v>
      </c>
      <c r="CF19" s="245" t="e">
        <f t="shared" si="14"/>
        <v>#REF!</v>
      </c>
      <c r="CG19" s="245" t="e">
        <f t="shared" si="15"/>
        <v>#REF!</v>
      </c>
      <c r="CH19" s="245" t="e">
        <f t="shared" si="16"/>
        <v>#REF!</v>
      </c>
      <c r="CI19" s="245" t="e">
        <f t="shared" si="17"/>
        <v>#REF!</v>
      </c>
      <c r="CJ19" s="245" t="e">
        <f t="shared" si="18"/>
        <v>#REF!</v>
      </c>
      <c r="CK19" s="245" t="e">
        <f t="shared" si="19"/>
        <v>#REF!</v>
      </c>
      <c r="CL19" s="246" t="e">
        <f t="shared" si="20"/>
        <v>#REF!</v>
      </c>
      <c r="CM19" s="245" t="e">
        <f t="shared" si="47"/>
        <v>#REF!</v>
      </c>
      <c r="CN19" s="245" t="e">
        <f t="shared" si="21"/>
        <v>#REF!</v>
      </c>
      <c r="CO19" s="245" t="e">
        <f t="shared" si="22"/>
        <v>#REF!</v>
      </c>
      <c r="CP19" s="245" t="e">
        <f t="shared" si="23"/>
        <v>#REF!</v>
      </c>
      <c r="CQ19" s="245" t="e">
        <f t="shared" si="24"/>
        <v>#REF!</v>
      </c>
      <c r="CR19" s="245" t="e">
        <f t="shared" si="25"/>
        <v>#REF!</v>
      </c>
      <c r="CS19" s="245" t="e">
        <f t="shared" si="26"/>
        <v>#REF!</v>
      </c>
      <c r="CT19" s="245" t="e">
        <f t="shared" si="27"/>
        <v>#REF!</v>
      </c>
      <c r="CU19" s="245" t="e">
        <f t="shared" si="28"/>
        <v>#REF!</v>
      </c>
      <c r="CV19" s="245" t="e">
        <f t="shared" si="29"/>
        <v>#REF!</v>
      </c>
      <c r="CW19" s="246" t="e">
        <f t="shared" si="30"/>
        <v>#REF!</v>
      </c>
    </row>
    <row r="20" spans="1:102" ht="32.25" customHeight="1">
      <c r="A20" s="85" t="s">
        <v>26</v>
      </c>
      <c r="B20" s="93" t="s">
        <v>120</v>
      </c>
      <c r="C20" s="65" t="e">
        <f>SUM(D20:M20)</f>
        <v>#REF!</v>
      </c>
      <c r="D20" s="87" t="e">
        <f>+#REF!</f>
        <v>#REF!</v>
      </c>
      <c r="E20" s="87" t="e">
        <f>+#REF!</f>
        <v>#REF!</v>
      </c>
      <c r="F20" s="87" t="e">
        <f>+#REF!</f>
        <v>#REF!</v>
      </c>
      <c r="G20" s="87" t="e">
        <f>+#REF!</f>
        <v>#REF!</v>
      </c>
      <c r="H20" s="87" t="e">
        <f>+#REF!</f>
        <v>#REF!</v>
      </c>
      <c r="I20" s="87" t="e">
        <f>+#REF!</f>
        <v>#REF!</v>
      </c>
      <c r="J20" s="87" t="e">
        <f>+#REF!</f>
        <v>#REF!</v>
      </c>
      <c r="K20" s="87" t="e">
        <f>+#REF!</f>
        <v>#REF!</v>
      </c>
      <c r="L20" s="87" t="e">
        <f>+#REF!</f>
        <v>#REF!</v>
      </c>
      <c r="M20" s="87" t="e">
        <f>+#REF!</f>
        <v>#REF!</v>
      </c>
      <c r="N20" s="65" t="e">
        <f t="shared" si="32"/>
        <v>#REF!</v>
      </c>
      <c r="O20" s="87" t="e">
        <f>+#REF!</f>
        <v>#REF!</v>
      </c>
      <c r="P20" s="87" t="e">
        <f>+#REF!</f>
        <v>#REF!</v>
      </c>
      <c r="Q20" s="87" t="e">
        <f>+#REF!</f>
        <v>#REF!</v>
      </c>
      <c r="R20" s="87" t="e">
        <f>+#REF!</f>
        <v>#REF!</v>
      </c>
      <c r="S20" s="87" t="e">
        <f>+#REF!</f>
        <v>#REF!</v>
      </c>
      <c r="T20" s="87" t="e">
        <f>+#REF!</f>
        <v>#REF!</v>
      </c>
      <c r="U20" s="87" t="e">
        <f>+#REF!</f>
        <v>#REF!</v>
      </c>
      <c r="V20" s="87" t="e">
        <f>+#REF!</f>
        <v>#REF!</v>
      </c>
      <c r="W20" s="87" t="e">
        <f>+#REF!</f>
        <v>#REF!</v>
      </c>
      <c r="X20" s="87" t="e">
        <f>+#REF!</f>
        <v>#REF!</v>
      </c>
      <c r="Y20" s="65" t="e">
        <f t="shared" si="33"/>
        <v>#REF!</v>
      </c>
      <c r="Z20" s="87" t="e">
        <f>+#REF!</f>
        <v>#REF!</v>
      </c>
      <c r="AA20" s="87" t="e">
        <f>+#REF!</f>
        <v>#REF!</v>
      </c>
      <c r="AB20" s="87" t="e">
        <f>+#REF!</f>
        <v>#REF!</v>
      </c>
      <c r="AC20" s="87" t="e">
        <f>+#REF!</f>
        <v>#REF!</v>
      </c>
      <c r="AD20" s="87" t="e">
        <f>+#REF!</f>
        <v>#REF!</v>
      </c>
      <c r="AE20" s="87" t="e">
        <f>+#REF!</f>
        <v>#REF!</v>
      </c>
      <c r="AF20" s="87" t="e">
        <f>+#REF!</f>
        <v>#REF!</v>
      </c>
      <c r="AG20" s="87" t="e">
        <f>+#REF!</f>
        <v>#REF!</v>
      </c>
      <c r="AH20" s="87" t="e">
        <f>+#REF!</f>
        <v>#REF!</v>
      </c>
      <c r="AI20" s="87" t="e">
        <f>+#REF!</f>
        <v>#REF!</v>
      </c>
      <c r="AJ20" s="65" t="e">
        <f t="shared" si="34"/>
        <v>#REF!</v>
      </c>
      <c r="AK20" s="87" t="e">
        <f>+#REF!</f>
        <v>#REF!</v>
      </c>
      <c r="AL20" s="87" t="e">
        <f>+#REF!</f>
        <v>#REF!</v>
      </c>
      <c r="AM20" s="87" t="e">
        <f>+#REF!</f>
        <v>#REF!</v>
      </c>
      <c r="AN20" s="87" t="e">
        <f>+#REF!</f>
        <v>#REF!</v>
      </c>
      <c r="AO20" s="87" t="e">
        <f>+#REF!</f>
        <v>#REF!</v>
      </c>
      <c r="AP20" s="87" t="e">
        <f>+#REF!</f>
        <v>#REF!</v>
      </c>
      <c r="AQ20" s="87" t="e">
        <f>+#REF!</f>
        <v>#REF!</v>
      </c>
      <c r="AR20" s="87" t="e">
        <f>+#REF!</f>
        <v>#REF!</v>
      </c>
      <c r="AS20" s="87" t="e">
        <f>+#REF!</f>
        <v>#REF!</v>
      </c>
      <c r="AT20" s="87" t="e">
        <f>+#REF!</f>
        <v>#REF!</v>
      </c>
      <c r="AU20" s="65" t="e">
        <f t="shared" si="35"/>
        <v>#REF!</v>
      </c>
      <c r="AV20" s="87" t="e">
        <f>+#REF!</f>
        <v>#REF!</v>
      </c>
      <c r="AW20" s="87" t="e">
        <f>+#REF!</f>
        <v>#REF!</v>
      </c>
      <c r="AX20" s="87" t="e">
        <f>+#REF!</f>
        <v>#REF!</v>
      </c>
      <c r="AY20" s="87" t="e">
        <f>+#REF!</f>
        <v>#REF!</v>
      </c>
      <c r="AZ20" s="87" t="e">
        <f>+#REF!</f>
        <v>#REF!</v>
      </c>
      <c r="BA20" s="87" t="e">
        <f>+#REF!</f>
        <v>#REF!</v>
      </c>
      <c r="BB20" s="87" t="e">
        <f>+#REF!</f>
        <v>#REF!</v>
      </c>
      <c r="BC20" s="87" t="e">
        <f>+#REF!</f>
        <v>#REF!</v>
      </c>
      <c r="BD20" s="87" t="e">
        <f>+#REF!</f>
        <v>#REF!</v>
      </c>
      <c r="BE20" s="87" t="e">
        <f>+#REF!</f>
        <v>#REF!</v>
      </c>
      <c r="BF20" s="245" t="e">
        <f t="shared" si="36"/>
        <v>#REF!</v>
      </c>
      <c r="BG20" s="245" t="e">
        <f t="shared" si="37"/>
        <v>#REF!</v>
      </c>
      <c r="BH20" s="245" t="e">
        <f t="shared" si="38"/>
        <v>#REF!</v>
      </c>
      <c r="BI20" s="245" t="e">
        <f t="shared" si="39"/>
        <v>#REF!</v>
      </c>
      <c r="BJ20" s="245" t="e">
        <f t="shared" si="40"/>
        <v>#REF!</v>
      </c>
      <c r="BK20" s="245" t="e">
        <f t="shared" si="41"/>
        <v>#REF!</v>
      </c>
      <c r="BL20" s="245" t="e">
        <f t="shared" si="42"/>
        <v>#REF!</v>
      </c>
      <c r="BM20" s="245" t="e">
        <f t="shared" si="43"/>
        <v>#REF!</v>
      </c>
      <c r="BN20" s="245" t="e">
        <f t="shared" si="44"/>
        <v>#REF!</v>
      </c>
      <c r="BO20" s="245" t="e">
        <f t="shared" si="45"/>
        <v>#REF!</v>
      </c>
      <c r="BP20" s="246" t="e">
        <f t="shared" si="46"/>
        <v>#REF!</v>
      </c>
      <c r="BQ20" s="245" t="e">
        <f t="shared" si="0"/>
        <v>#REF!</v>
      </c>
      <c r="BR20" s="245" t="e">
        <f t="shared" si="1"/>
        <v>#REF!</v>
      </c>
      <c r="BS20" s="245" t="e">
        <f t="shared" si="2"/>
        <v>#REF!</v>
      </c>
      <c r="BT20" s="245" t="e">
        <f t="shared" si="3"/>
        <v>#REF!</v>
      </c>
      <c r="BU20" s="245" t="e">
        <f t="shared" si="4"/>
        <v>#REF!</v>
      </c>
      <c r="BV20" s="245" t="e">
        <f t="shared" si="5"/>
        <v>#REF!</v>
      </c>
      <c r="BW20" s="245" t="e">
        <f t="shared" si="6"/>
        <v>#REF!</v>
      </c>
      <c r="BX20" s="245" t="e">
        <f t="shared" si="7"/>
        <v>#REF!</v>
      </c>
      <c r="BY20" s="245" t="e">
        <f t="shared" si="8"/>
        <v>#REF!</v>
      </c>
      <c r="BZ20" s="245" t="e">
        <f t="shared" si="9"/>
        <v>#REF!</v>
      </c>
      <c r="CA20" s="246" t="e">
        <f t="shared" si="10"/>
        <v>#REF!</v>
      </c>
      <c r="CB20" s="245" t="e">
        <f t="shared" si="10"/>
        <v>#REF!</v>
      </c>
      <c r="CC20" s="245" t="e">
        <f t="shared" si="11"/>
        <v>#REF!</v>
      </c>
      <c r="CD20" s="245" t="e">
        <f t="shared" si="12"/>
        <v>#REF!</v>
      </c>
      <c r="CE20" s="245" t="e">
        <f t="shared" si="13"/>
        <v>#REF!</v>
      </c>
      <c r="CF20" s="245" t="e">
        <f t="shared" si="14"/>
        <v>#REF!</v>
      </c>
      <c r="CG20" s="245" t="e">
        <f t="shared" si="15"/>
        <v>#REF!</v>
      </c>
      <c r="CH20" s="245" t="e">
        <f t="shared" si="16"/>
        <v>#REF!</v>
      </c>
      <c r="CI20" s="245" t="e">
        <f t="shared" si="17"/>
        <v>#REF!</v>
      </c>
      <c r="CJ20" s="245" t="e">
        <f t="shared" si="18"/>
        <v>#REF!</v>
      </c>
      <c r="CK20" s="245" t="e">
        <f t="shared" si="19"/>
        <v>#REF!</v>
      </c>
      <c r="CL20" s="246" t="e">
        <f t="shared" si="20"/>
        <v>#REF!</v>
      </c>
      <c r="CM20" s="245" t="e">
        <f t="shared" si="47"/>
        <v>#REF!</v>
      </c>
      <c r="CN20" s="245" t="e">
        <f t="shared" si="21"/>
        <v>#REF!</v>
      </c>
      <c r="CO20" s="245" t="e">
        <f t="shared" si="22"/>
        <v>#REF!</v>
      </c>
      <c r="CP20" s="245" t="e">
        <f t="shared" si="23"/>
        <v>#REF!</v>
      </c>
      <c r="CQ20" s="245" t="e">
        <f t="shared" si="24"/>
        <v>#REF!</v>
      </c>
      <c r="CR20" s="245" t="e">
        <f t="shared" si="25"/>
        <v>#REF!</v>
      </c>
      <c r="CS20" s="245" t="e">
        <f t="shared" si="26"/>
        <v>#REF!</v>
      </c>
      <c r="CT20" s="245" t="e">
        <f t="shared" si="27"/>
        <v>#REF!</v>
      </c>
      <c r="CU20" s="245" t="e">
        <f t="shared" si="28"/>
        <v>#REF!</v>
      </c>
      <c r="CV20" s="245" t="e">
        <f t="shared" si="29"/>
        <v>#REF!</v>
      </c>
      <c r="CW20" s="246" t="e">
        <f t="shared" si="30"/>
        <v>#REF!</v>
      </c>
      <c r="CX20" s="5"/>
    </row>
    <row r="21" spans="1:102" ht="32.25" customHeight="1">
      <c r="A21" s="95" t="s">
        <v>32</v>
      </c>
      <c r="B21" s="96" t="s">
        <v>121</v>
      </c>
      <c r="C21" s="65" t="e">
        <f t="shared" ref="C21:C22" si="48">SUM(D21:M21)</f>
        <v>#REF!</v>
      </c>
      <c r="D21" s="97" t="e">
        <f>+#REF!</f>
        <v>#REF!</v>
      </c>
      <c r="E21" s="97" t="e">
        <f>+#REF!</f>
        <v>#REF!</v>
      </c>
      <c r="F21" s="97" t="e">
        <f>+#REF!</f>
        <v>#REF!</v>
      </c>
      <c r="G21" s="97" t="e">
        <f>+#REF!</f>
        <v>#REF!</v>
      </c>
      <c r="H21" s="97" t="e">
        <f>+#REF!</f>
        <v>#REF!</v>
      </c>
      <c r="I21" s="97" t="e">
        <f>+#REF!</f>
        <v>#REF!</v>
      </c>
      <c r="J21" s="97" t="e">
        <f>+#REF!</f>
        <v>#REF!</v>
      </c>
      <c r="K21" s="97" t="e">
        <f>+#REF!</f>
        <v>#REF!</v>
      </c>
      <c r="L21" s="97" t="e">
        <f>+#REF!</f>
        <v>#REF!</v>
      </c>
      <c r="M21" s="97" t="e">
        <f>+#REF!</f>
        <v>#REF!</v>
      </c>
      <c r="N21" s="65" t="e">
        <f t="shared" si="32"/>
        <v>#REF!</v>
      </c>
      <c r="O21" s="97" t="e">
        <f>+#REF!</f>
        <v>#REF!</v>
      </c>
      <c r="P21" s="97" t="e">
        <f>+#REF!</f>
        <v>#REF!</v>
      </c>
      <c r="Q21" s="97" t="e">
        <f>+#REF!</f>
        <v>#REF!</v>
      </c>
      <c r="R21" s="97" t="e">
        <f>+#REF!</f>
        <v>#REF!</v>
      </c>
      <c r="S21" s="97" t="e">
        <f>+#REF!</f>
        <v>#REF!</v>
      </c>
      <c r="T21" s="97" t="e">
        <f>+#REF!</f>
        <v>#REF!</v>
      </c>
      <c r="U21" s="97" t="e">
        <f>+#REF!</f>
        <v>#REF!</v>
      </c>
      <c r="V21" s="97" t="e">
        <f>+#REF!</f>
        <v>#REF!</v>
      </c>
      <c r="W21" s="97" t="e">
        <f>+#REF!</f>
        <v>#REF!</v>
      </c>
      <c r="X21" s="97" t="e">
        <f>+#REF!</f>
        <v>#REF!</v>
      </c>
      <c r="Y21" s="69" t="e">
        <f t="shared" si="33"/>
        <v>#REF!</v>
      </c>
      <c r="Z21" s="97" t="e">
        <f>+#REF!</f>
        <v>#REF!</v>
      </c>
      <c r="AA21" s="97" t="e">
        <f>+#REF!</f>
        <v>#REF!</v>
      </c>
      <c r="AB21" s="97" t="e">
        <f>+#REF!</f>
        <v>#REF!</v>
      </c>
      <c r="AC21" s="97" t="e">
        <f>+#REF!</f>
        <v>#REF!</v>
      </c>
      <c r="AD21" s="97" t="e">
        <f>+#REF!</f>
        <v>#REF!</v>
      </c>
      <c r="AE21" s="97" t="e">
        <f>+#REF!</f>
        <v>#REF!</v>
      </c>
      <c r="AF21" s="97" t="e">
        <f>+#REF!</f>
        <v>#REF!</v>
      </c>
      <c r="AG21" s="97" t="e">
        <f>+#REF!</f>
        <v>#REF!</v>
      </c>
      <c r="AH21" s="97" t="e">
        <f>+#REF!</f>
        <v>#REF!</v>
      </c>
      <c r="AI21" s="97" t="e">
        <f>+#REF!</f>
        <v>#REF!</v>
      </c>
      <c r="AJ21" s="69" t="e">
        <f t="shared" si="34"/>
        <v>#REF!</v>
      </c>
      <c r="AK21" s="97" t="e">
        <f>+#REF!</f>
        <v>#REF!</v>
      </c>
      <c r="AL21" s="97" t="e">
        <f>+#REF!</f>
        <v>#REF!</v>
      </c>
      <c r="AM21" s="97" t="e">
        <f>+#REF!</f>
        <v>#REF!</v>
      </c>
      <c r="AN21" s="97" t="e">
        <f>+#REF!</f>
        <v>#REF!</v>
      </c>
      <c r="AO21" s="97" t="e">
        <f>+#REF!</f>
        <v>#REF!</v>
      </c>
      <c r="AP21" s="97" t="e">
        <f>+#REF!</f>
        <v>#REF!</v>
      </c>
      <c r="AQ21" s="97" t="e">
        <f>+#REF!</f>
        <v>#REF!</v>
      </c>
      <c r="AR21" s="97" t="e">
        <f>+#REF!</f>
        <v>#REF!</v>
      </c>
      <c r="AS21" s="97" t="e">
        <f>+#REF!</f>
        <v>#REF!</v>
      </c>
      <c r="AT21" s="97" t="e">
        <f>+#REF!</f>
        <v>#REF!</v>
      </c>
      <c r="AU21" s="69" t="e">
        <f t="shared" si="35"/>
        <v>#REF!</v>
      </c>
      <c r="AV21" s="97" t="e">
        <f>+#REF!</f>
        <v>#REF!</v>
      </c>
      <c r="AW21" s="97" t="e">
        <f>+#REF!</f>
        <v>#REF!</v>
      </c>
      <c r="AX21" s="97" t="e">
        <f>+#REF!</f>
        <v>#REF!</v>
      </c>
      <c r="AY21" s="97" t="e">
        <f>+#REF!</f>
        <v>#REF!</v>
      </c>
      <c r="AZ21" s="97" t="e">
        <f>+#REF!</f>
        <v>#REF!</v>
      </c>
      <c r="BA21" s="97" t="e">
        <f>+#REF!</f>
        <v>#REF!</v>
      </c>
      <c r="BB21" s="97" t="e">
        <f>+#REF!</f>
        <v>#REF!</v>
      </c>
      <c r="BC21" s="97" t="e">
        <f>+#REF!</f>
        <v>#REF!</v>
      </c>
      <c r="BD21" s="97" t="e">
        <f>+#REF!</f>
        <v>#REF!</v>
      </c>
      <c r="BE21" s="97" t="e">
        <f>+#REF!</f>
        <v>#REF!</v>
      </c>
      <c r="BF21" s="97" t="e">
        <f t="shared" si="36"/>
        <v>#REF!</v>
      </c>
      <c r="BG21" s="97" t="e">
        <f t="shared" si="37"/>
        <v>#REF!</v>
      </c>
      <c r="BH21" s="97" t="e">
        <f t="shared" si="38"/>
        <v>#REF!</v>
      </c>
      <c r="BI21" s="97" t="e">
        <f t="shared" si="39"/>
        <v>#REF!</v>
      </c>
      <c r="BJ21" s="97" t="e">
        <f t="shared" si="40"/>
        <v>#REF!</v>
      </c>
      <c r="BK21" s="97" t="e">
        <f t="shared" si="41"/>
        <v>#REF!</v>
      </c>
      <c r="BL21" s="97" t="e">
        <f t="shared" si="42"/>
        <v>#REF!</v>
      </c>
      <c r="BM21" s="97" t="e">
        <f t="shared" si="43"/>
        <v>#REF!</v>
      </c>
      <c r="BN21" s="97" t="e">
        <f t="shared" si="44"/>
        <v>#REF!</v>
      </c>
      <c r="BO21" s="97" t="e">
        <f t="shared" si="45"/>
        <v>#REF!</v>
      </c>
      <c r="BP21" s="97" t="e">
        <f t="shared" si="46"/>
        <v>#REF!</v>
      </c>
      <c r="BQ21" s="97" t="e">
        <f t="shared" si="0"/>
        <v>#REF!</v>
      </c>
      <c r="BR21" s="97" t="e">
        <f t="shared" si="1"/>
        <v>#REF!</v>
      </c>
      <c r="BS21" s="97" t="e">
        <f t="shared" si="2"/>
        <v>#REF!</v>
      </c>
      <c r="BT21" s="97" t="e">
        <f t="shared" si="3"/>
        <v>#REF!</v>
      </c>
      <c r="BU21" s="97" t="e">
        <f t="shared" si="4"/>
        <v>#REF!</v>
      </c>
      <c r="BV21" s="97" t="e">
        <f t="shared" si="5"/>
        <v>#REF!</v>
      </c>
      <c r="BW21" s="97" t="e">
        <f t="shared" si="6"/>
        <v>#REF!</v>
      </c>
      <c r="BX21" s="97" t="e">
        <f t="shared" si="7"/>
        <v>#REF!</v>
      </c>
      <c r="BY21" s="97" t="e">
        <f t="shared" si="8"/>
        <v>#REF!</v>
      </c>
      <c r="BZ21" s="97" t="e">
        <f t="shared" si="9"/>
        <v>#REF!</v>
      </c>
      <c r="CA21" s="97" t="e">
        <f t="shared" si="10"/>
        <v>#REF!</v>
      </c>
      <c r="CB21" s="97" t="e">
        <f t="shared" si="10"/>
        <v>#REF!</v>
      </c>
      <c r="CC21" s="97" t="e">
        <f t="shared" si="11"/>
        <v>#REF!</v>
      </c>
      <c r="CD21" s="97" t="e">
        <f t="shared" si="12"/>
        <v>#REF!</v>
      </c>
      <c r="CE21" s="97" t="e">
        <f t="shared" si="13"/>
        <v>#REF!</v>
      </c>
      <c r="CF21" s="97" t="e">
        <f t="shared" si="14"/>
        <v>#REF!</v>
      </c>
      <c r="CG21" s="97" t="e">
        <f t="shared" si="15"/>
        <v>#REF!</v>
      </c>
      <c r="CH21" s="97" t="e">
        <f t="shared" si="16"/>
        <v>#REF!</v>
      </c>
      <c r="CI21" s="97" t="e">
        <f t="shared" si="17"/>
        <v>#REF!</v>
      </c>
      <c r="CJ21" s="97" t="e">
        <f t="shared" si="18"/>
        <v>#REF!</v>
      </c>
      <c r="CK21" s="97" t="e">
        <f t="shared" si="19"/>
        <v>#REF!</v>
      </c>
      <c r="CL21" s="97" t="e">
        <f t="shared" si="20"/>
        <v>#REF!</v>
      </c>
      <c r="CM21" s="97" t="e">
        <f t="shared" si="47"/>
        <v>#REF!</v>
      </c>
      <c r="CN21" s="97" t="e">
        <f t="shared" si="21"/>
        <v>#REF!</v>
      </c>
      <c r="CO21" s="97" t="e">
        <f t="shared" si="22"/>
        <v>#REF!</v>
      </c>
      <c r="CP21" s="97" t="e">
        <f t="shared" si="23"/>
        <v>#REF!</v>
      </c>
      <c r="CQ21" s="97" t="e">
        <f t="shared" si="24"/>
        <v>#REF!</v>
      </c>
      <c r="CR21" s="97" t="e">
        <f t="shared" si="25"/>
        <v>#REF!</v>
      </c>
      <c r="CS21" s="97" t="e">
        <f t="shared" si="26"/>
        <v>#REF!</v>
      </c>
      <c r="CT21" s="97" t="e">
        <f t="shared" si="27"/>
        <v>#REF!</v>
      </c>
      <c r="CU21" s="97" t="e">
        <f t="shared" si="28"/>
        <v>#REF!</v>
      </c>
      <c r="CV21" s="97" t="e">
        <f t="shared" si="29"/>
        <v>#REF!</v>
      </c>
      <c r="CW21" s="98" t="e">
        <f t="shared" si="30"/>
        <v>#REF!</v>
      </c>
      <c r="CX21" s="5"/>
    </row>
    <row r="22" spans="1:102" ht="32.25" customHeight="1">
      <c r="A22" s="99"/>
      <c r="B22" s="96" t="s">
        <v>122</v>
      </c>
      <c r="C22" s="63" t="e">
        <f t="shared" si="48"/>
        <v>#REF!</v>
      </c>
      <c r="D22" s="97" t="e">
        <f>+#REF!</f>
        <v>#REF!</v>
      </c>
      <c r="E22" s="97" t="e">
        <f>+#REF!</f>
        <v>#REF!</v>
      </c>
      <c r="F22" s="97" t="e">
        <f>+#REF!</f>
        <v>#REF!</v>
      </c>
      <c r="G22" s="97" t="e">
        <f>+#REF!</f>
        <v>#REF!</v>
      </c>
      <c r="H22" s="97" t="e">
        <f>+#REF!</f>
        <v>#REF!</v>
      </c>
      <c r="I22" s="97" t="e">
        <f>+#REF!</f>
        <v>#REF!</v>
      </c>
      <c r="J22" s="97" t="e">
        <f>+#REF!</f>
        <v>#REF!</v>
      </c>
      <c r="K22" s="97" t="e">
        <f>+#REF!</f>
        <v>#REF!</v>
      </c>
      <c r="L22" s="97" t="e">
        <f>+#REF!</f>
        <v>#REF!</v>
      </c>
      <c r="M22" s="97" t="e">
        <f>+#REF!</f>
        <v>#REF!</v>
      </c>
      <c r="N22" s="63" t="e">
        <f t="shared" si="32"/>
        <v>#REF!</v>
      </c>
      <c r="O22" s="97" t="e">
        <f>+#REF!</f>
        <v>#REF!</v>
      </c>
      <c r="P22" s="97" t="e">
        <f>+#REF!</f>
        <v>#REF!</v>
      </c>
      <c r="Q22" s="97" t="e">
        <f>+#REF!</f>
        <v>#REF!</v>
      </c>
      <c r="R22" s="97" t="e">
        <f>+#REF!</f>
        <v>#REF!</v>
      </c>
      <c r="S22" s="97" t="e">
        <f>+#REF!</f>
        <v>#REF!</v>
      </c>
      <c r="T22" s="97" t="e">
        <f>+#REF!</f>
        <v>#REF!</v>
      </c>
      <c r="U22" s="97" t="e">
        <f>+#REF!</f>
        <v>#REF!</v>
      </c>
      <c r="V22" s="97" t="e">
        <f>+#REF!</f>
        <v>#REF!</v>
      </c>
      <c r="W22" s="97" t="e">
        <f>+#REF!</f>
        <v>#REF!</v>
      </c>
      <c r="X22" s="97" t="e">
        <f>+#REF!</f>
        <v>#REF!</v>
      </c>
      <c r="Y22" s="63" t="e">
        <f t="shared" si="33"/>
        <v>#REF!</v>
      </c>
      <c r="Z22" s="97" t="e">
        <f>+#REF!</f>
        <v>#REF!</v>
      </c>
      <c r="AA22" s="97" t="e">
        <f>+#REF!</f>
        <v>#REF!</v>
      </c>
      <c r="AB22" s="97" t="e">
        <f>+#REF!</f>
        <v>#REF!</v>
      </c>
      <c r="AC22" s="97" t="e">
        <f>+#REF!</f>
        <v>#REF!</v>
      </c>
      <c r="AD22" s="97" t="e">
        <f>+#REF!</f>
        <v>#REF!</v>
      </c>
      <c r="AE22" s="97" t="e">
        <f>+#REF!</f>
        <v>#REF!</v>
      </c>
      <c r="AF22" s="97" t="e">
        <f>+#REF!</f>
        <v>#REF!</v>
      </c>
      <c r="AG22" s="97" t="e">
        <f>+#REF!</f>
        <v>#REF!</v>
      </c>
      <c r="AH22" s="97" t="e">
        <f>+#REF!</f>
        <v>#REF!</v>
      </c>
      <c r="AI22" s="97" t="e">
        <f>+#REF!</f>
        <v>#REF!</v>
      </c>
      <c r="AJ22" s="63" t="e">
        <f t="shared" si="34"/>
        <v>#REF!</v>
      </c>
      <c r="AK22" s="97" t="e">
        <f>+#REF!</f>
        <v>#REF!</v>
      </c>
      <c r="AL22" s="97" t="e">
        <f>+#REF!</f>
        <v>#REF!</v>
      </c>
      <c r="AM22" s="97" t="e">
        <f>+#REF!</f>
        <v>#REF!</v>
      </c>
      <c r="AN22" s="97" t="e">
        <f>+#REF!</f>
        <v>#REF!</v>
      </c>
      <c r="AO22" s="97" t="e">
        <f>+#REF!</f>
        <v>#REF!</v>
      </c>
      <c r="AP22" s="97" t="e">
        <f>+#REF!</f>
        <v>#REF!</v>
      </c>
      <c r="AQ22" s="97" t="e">
        <f>+#REF!</f>
        <v>#REF!</v>
      </c>
      <c r="AR22" s="97" t="e">
        <f>+#REF!</f>
        <v>#REF!</v>
      </c>
      <c r="AS22" s="97" t="e">
        <f>+#REF!</f>
        <v>#REF!</v>
      </c>
      <c r="AT22" s="97" t="e">
        <f>+#REF!</f>
        <v>#REF!</v>
      </c>
      <c r="AU22" s="63" t="e">
        <f t="shared" si="35"/>
        <v>#REF!</v>
      </c>
      <c r="AV22" s="97" t="e">
        <f>+#REF!</f>
        <v>#REF!</v>
      </c>
      <c r="AW22" s="97" t="e">
        <f>+#REF!</f>
        <v>#REF!</v>
      </c>
      <c r="AX22" s="97" t="e">
        <f>+#REF!</f>
        <v>#REF!</v>
      </c>
      <c r="AY22" s="97" t="e">
        <f>+#REF!</f>
        <v>#REF!</v>
      </c>
      <c r="AZ22" s="97" t="e">
        <f>+#REF!</f>
        <v>#REF!</v>
      </c>
      <c r="BA22" s="97" t="e">
        <f>+#REF!</f>
        <v>#REF!</v>
      </c>
      <c r="BB22" s="97" t="e">
        <f>+#REF!</f>
        <v>#REF!</v>
      </c>
      <c r="BC22" s="97" t="e">
        <f>+#REF!</f>
        <v>#REF!</v>
      </c>
      <c r="BD22" s="97" t="e">
        <f>+#REF!</f>
        <v>#REF!</v>
      </c>
      <c r="BE22" s="97" t="e">
        <f>+#REF!</f>
        <v>#REF!</v>
      </c>
      <c r="BF22" s="97" t="e">
        <f t="shared" si="36"/>
        <v>#REF!</v>
      </c>
      <c r="BG22" s="97" t="e">
        <f t="shared" si="37"/>
        <v>#REF!</v>
      </c>
      <c r="BH22" s="97" t="e">
        <f t="shared" si="38"/>
        <v>#REF!</v>
      </c>
      <c r="BI22" s="97" t="e">
        <f t="shared" si="39"/>
        <v>#REF!</v>
      </c>
      <c r="BJ22" s="97" t="e">
        <f t="shared" si="40"/>
        <v>#REF!</v>
      </c>
      <c r="BK22" s="97" t="e">
        <f t="shared" si="41"/>
        <v>#REF!</v>
      </c>
      <c r="BL22" s="97" t="e">
        <f t="shared" si="42"/>
        <v>#REF!</v>
      </c>
      <c r="BM22" s="97" t="e">
        <f t="shared" si="43"/>
        <v>#REF!</v>
      </c>
      <c r="BN22" s="97" t="e">
        <f t="shared" si="44"/>
        <v>#REF!</v>
      </c>
      <c r="BO22" s="97" t="e">
        <f t="shared" si="45"/>
        <v>#REF!</v>
      </c>
      <c r="BP22" s="97" t="e">
        <f t="shared" si="46"/>
        <v>#REF!</v>
      </c>
      <c r="BQ22" s="97" t="e">
        <f t="shared" si="0"/>
        <v>#REF!</v>
      </c>
      <c r="BR22" s="97" t="e">
        <f t="shared" si="1"/>
        <v>#REF!</v>
      </c>
      <c r="BS22" s="97" t="e">
        <f t="shared" si="2"/>
        <v>#REF!</v>
      </c>
      <c r="BT22" s="97" t="e">
        <f t="shared" si="3"/>
        <v>#REF!</v>
      </c>
      <c r="BU22" s="97" t="e">
        <f t="shared" si="4"/>
        <v>#REF!</v>
      </c>
      <c r="BV22" s="97" t="e">
        <f t="shared" si="5"/>
        <v>#REF!</v>
      </c>
      <c r="BW22" s="97" t="e">
        <f t="shared" si="6"/>
        <v>#REF!</v>
      </c>
      <c r="BX22" s="97" t="e">
        <f t="shared" si="7"/>
        <v>#REF!</v>
      </c>
      <c r="BY22" s="97" t="e">
        <f t="shared" si="8"/>
        <v>#REF!</v>
      </c>
      <c r="BZ22" s="97" t="e">
        <f t="shared" si="9"/>
        <v>#REF!</v>
      </c>
      <c r="CA22" s="97" t="e">
        <f t="shared" si="10"/>
        <v>#REF!</v>
      </c>
      <c r="CB22" s="97" t="e">
        <f t="shared" si="10"/>
        <v>#REF!</v>
      </c>
      <c r="CC22" s="253" t="e">
        <f t="shared" si="11"/>
        <v>#REF!</v>
      </c>
      <c r="CD22" s="253" t="e">
        <f t="shared" si="12"/>
        <v>#REF!</v>
      </c>
      <c r="CE22" s="253" t="e">
        <f t="shared" si="13"/>
        <v>#REF!</v>
      </c>
      <c r="CF22" s="253" t="e">
        <f t="shared" si="14"/>
        <v>#REF!</v>
      </c>
      <c r="CG22" s="253" t="e">
        <f t="shared" si="15"/>
        <v>#REF!</v>
      </c>
      <c r="CH22" s="253" t="e">
        <f t="shared" si="16"/>
        <v>#REF!</v>
      </c>
      <c r="CI22" s="253" t="e">
        <f t="shared" si="17"/>
        <v>#REF!</v>
      </c>
      <c r="CJ22" s="253" t="e">
        <f t="shared" si="18"/>
        <v>#REF!</v>
      </c>
      <c r="CK22" s="253" t="e">
        <f t="shared" si="19"/>
        <v>#REF!</v>
      </c>
      <c r="CL22" s="253" t="e">
        <f t="shared" si="20"/>
        <v>#REF!</v>
      </c>
      <c r="CM22" s="97" t="e">
        <f t="shared" si="47"/>
        <v>#REF!</v>
      </c>
      <c r="CN22" s="253" t="e">
        <f t="shared" si="21"/>
        <v>#REF!</v>
      </c>
      <c r="CO22" s="253" t="e">
        <f t="shared" si="22"/>
        <v>#REF!</v>
      </c>
      <c r="CP22" s="253" t="e">
        <f t="shared" si="23"/>
        <v>#REF!</v>
      </c>
      <c r="CQ22" s="253" t="e">
        <f t="shared" si="24"/>
        <v>#REF!</v>
      </c>
      <c r="CR22" s="253" t="e">
        <f t="shared" si="25"/>
        <v>#REF!</v>
      </c>
      <c r="CS22" s="253" t="e">
        <f t="shared" si="26"/>
        <v>#REF!</v>
      </c>
      <c r="CT22" s="253" t="e">
        <f t="shared" si="27"/>
        <v>#REF!</v>
      </c>
      <c r="CU22" s="253" t="e">
        <f t="shared" si="28"/>
        <v>#REF!</v>
      </c>
      <c r="CV22" s="253" t="e">
        <f t="shared" si="29"/>
        <v>#REF!</v>
      </c>
      <c r="CW22" s="227" t="e">
        <f t="shared" si="30"/>
        <v>#REF!</v>
      </c>
      <c r="CX22" s="5"/>
    </row>
    <row r="23" spans="1:102" s="141" customFormat="1" ht="32.25" customHeight="1">
      <c r="A23" s="139"/>
      <c r="B23" s="102" t="s">
        <v>123</v>
      </c>
      <c r="C23" s="112" t="e">
        <f>SUM(D23:M23)</f>
        <v>#REF!</v>
      </c>
      <c r="D23" s="112" t="e">
        <f t="shared" ref="D23:M23" si="49">SUM(D7:D22)</f>
        <v>#REF!</v>
      </c>
      <c r="E23" s="112" t="e">
        <f t="shared" si="49"/>
        <v>#REF!</v>
      </c>
      <c r="F23" s="112" t="e">
        <f t="shared" si="49"/>
        <v>#REF!</v>
      </c>
      <c r="G23" s="112" t="e">
        <f t="shared" si="49"/>
        <v>#REF!</v>
      </c>
      <c r="H23" s="112" t="e">
        <f t="shared" si="49"/>
        <v>#REF!</v>
      </c>
      <c r="I23" s="112" t="e">
        <f t="shared" si="49"/>
        <v>#REF!</v>
      </c>
      <c r="J23" s="112" t="e">
        <f t="shared" si="49"/>
        <v>#REF!</v>
      </c>
      <c r="K23" s="112" t="e">
        <f t="shared" si="49"/>
        <v>#REF!</v>
      </c>
      <c r="L23" s="112" t="e">
        <f t="shared" si="49"/>
        <v>#REF!</v>
      </c>
      <c r="M23" s="112" t="e">
        <f t="shared" si="49"/>
        <v>#REF!</v>
      </c>
      <c r="N23" s="112" t="e">
        <f>SUM(O23:X23)</f>
        <v>#REF!</v>
      </c>
      <c r="O23" s="112" t="e">
        <f t="shared" ref="O23:X23" si="50">SUM(O7:O22)</f>
        <v>#REF!</v>
      </c>
      <c r="P23" s="112" t="e">
        <f t="shared" si="50"/>
        <v>#REF!</v>
      </c>
      <c r="Q23" s="112" t="e">
        <f t="shared" si="50"/>
        <v>#REF!</v>
      </c>
      <c r="R23" s="112" t="e">
        <f t="shared" si="50"/>
        <v>#REF!</v>
      </c>
      <c r="S23" s="112" t="e">
        <f t="shared" si="50"/>
        <v>#REF!</v>
      </c>
      <c r="T23" s="112" t="e">
        <f t="shared" si="50"/>
        <v>#REF!</v>
      </c>
      <c r="U23" s="112" t="e">
        <f t="shared" si="50"/>
        <v>#REF!</v>
      </c>
      <c r="V23" s="112" t="e">
        <f t="shared" si="50"/>
        <v>#REF!</v>
      </c>
      <c r="W23" s="112" t="e">
        <f t="shared" si="50"/>
        <v>#REF!</v>
      </c>
      <c r="X23" s="112" t="e">
        <f t="shared" si="50"/>
        <v>#REF!</v>
      </c>
      <c r="Y23" s="112" t="e">
        <f>SUM(Z23:AI23)</f>
        <v>#REF!</v>
      </c>
      <c r="Z23" s="112" t="e">
        <f t="shared" ref="Z23:AI23" si="51">SUM(Z7:Z22)</f>
        <v>#REF!</v>
      </c>
      <c r="AA23" s="112" t="e">
        <f t="shared" si="51"/>
        <v>#REF!</v>
      </c>
      <c r="AB23" s="112" t="e">
        <f t="shared" si="51"/>
        <v>#REF!</v>
      </c>
      <c r="AC23" s="112" t="e">
        <f t="shared" si="51"/>
        <v>#REF!</v>
      </c>
      <c r="AD23" s="112" t="e">
        <f t="shared" si="51"/>
        <v>#REF!</v>
      </c>
      <c r="AE23" s="112" t="e">
        <f t="shared" si="51"/>
        <v>#REF!</v>
      </c>
      <c r="AF23" s="112" t="e">
        <f t="shared" si="51"/>
        <v>#REF!</v>
      </c>
      <c r="AG23" s="112" t="e">
        <f t="shared" si="51"/>
        <v>#REF!</v>
      </c>
      <c r="AH23" s="112" t="e">
        <f t="shared" si="51"/>
        <v>#REF!</v>
      </c>
      <c r="AI23" s="112" t="e">
        <f t="shared" si="51"/>
        <v>#REF!</v>
      </c>
      <c r="AJ23" s="112" t="e">
        <f>SUM(AK23:AT23)</f>
        <v>#REF!</v>
      </c>
      <c r="AK23" s="112" t="e">
        <f t="shared" ref="AK23:AT23" si="52">SUM(AK7:AK22)</f>
        <v>#REF!</v>
      </c>
      <c r="AL23" s="112" t="e">
        <f t="shared" si="52"/>
        <v>#REF!</v>
      </c>
      <c r="AM23" s="112" t="e">
        <f t="shared" si="52"/>
        <v>#REF!</v>
      </c>
      <c r="AN23" s="112" t="e">
        <f t="shared" si="52"/>
        <v>#REF!</v>
      </c>
      <c r="AO23" s="112" t="e">
        <f t="shared" si="52"/>
        <v>#REF!</v>
      </c>
      <c r="AP23" s="112" t="e">
        <f t="shared" si="52"/>
        <v>#REF!</v>
      </c>
      <c r="AQ23" s="112" t="e">
        <f t="shared" si="52"/>
        <v>#REF!</v>
      </c>
      <c r="AR23" s="112" t="e">
        <f t="shared" si="52"/>
        <v>#REF!</v>
      </c>
      <c r="AS23" s="112" t="e">
        <f t="shared" si="52"/>
        <v>#REF!</v>
      </c>
      <c r="AT23" s="112" t="e">
        <f t="shared" si="52"/>
        <v>#REF!</v>
      </c>
      <c r="AU23" s="112" t="e">
        <f>SUM(AV23:BE23)</f>
        <v>#REF!</v>
      </c>
      <c r="AV23" s="112" t="e">
        <f t="shared" ref="AV23:BE23" si="53">SUM(AV7:AV22)</f>
        <v>#REF!</v>
      </c>
      <c r="AW23" s="112" t="e">
        <f t="shared" si="53"/>
        <v>#REF!</v>
      </c>
      <c r="AX23" s="112" t="e">
        <f t="shared" si="53"/>
        <v>#REF!</v>
      </c>
      <c r="AY23" s="112" t="e">
        <f t="shared" si="53"/>
        <v>#REF!</v>
      </c>
      <c r="AZ23" s="112" t="e">
        <f t="shared" si="53"/>
        <v>#REF!</v>
      </c>
      <c r="BA23" s="112" t="e">
        <f t="shared" si="53"/>
        <v>#REF!</v>
      </c>
      <c r="BB23" s="112" t="e">
        <f t="shared" si="53"/>
        <v>#REF!</v>
      </c>
      <c r="BC23" s="112" t="e">
        <f t="shared" si="53"/>
        <v>#REF!</v>
      </c>
      <c r="BD23" s="112" t="e">
        <f t="shared" si="53"/>
        <v>#REF!</v>
      </c>
      <c r="BE23" s="112" t="e">
        <f t="shared" si="53"/>
        <v>#REF!</v>
      </c>
      <c r="BF23" s="112" t="e">
        <f t="shared" si="36"/>
        <v>#REF!</v>
      </c>
      <c r="BG23" s="112" t="e">
        <f t="shared" si="37"/>
        <v>#REF!</v>
      </c>
      <c r="BH23" s="112" t="e">
        <f t="shared" si="38"/>
        <v>#REF!</v>
      </c>
      <c r="BI23" s="112" t="e">
        <f t="shared" si="39"/>
        <v>#REF!</v>
      </c>
      <c r="BJ23" s="112" t="e">
        <f t="shared" si="40"/>
        <v>#REF!</v>
      </c>
      <c r="BK23" s="112" t="e">
        <f t="shared" si="41"/>
        <v>#REF!</v>
      </c>
      <c r="BL23" s="112" t="e">
        <f t="shared" si="42"/>
        <v>#REF!</v>
      </c>
      <c r="BM23" s="112" t="e">
        <f t="shared" si="43"/>
        <v>#REF!</v>
      </c>
      <c r="BN23" s="112" t="e">
        <f t="shared" si="44"/>
        <v>#REF!</v>
      </c>
      <c r="BO23" s="112" t="e">
        <f t="shared" si="45"/>
        <v>#REF!</v>
      </c>
      <c r="BP23" s="112" t="e">
        <f t="shared" si="46"/>
        <v>#REF!</v>
      </c>
      <c r="BQ23" s="112" t="e">
        <f t="shared" ref="BQ23:BQ25" si="54">+Y23/N23*100-100</f>
        <v>#REF!</v>
      </c>
      <c r="BR23" s="112" t="e">
        <f t="shared" si="1"/>
        <v>#REF!</v>
      </c>
      <c r="BS23" s="112" t="e">
        <f t="shared" si="2"/>
        <v>#REF!</v>
      </c>
      <c r="BT23" s="112" t="e">
        <f t="shared" si="3"/>
        <v>#REF!</v>
      </c>
      <c r="BU23" s="112" t="e">
        <f t="shared" si="4"/>
        <v>#REF!</v>
      </c>
      <c r="BV23" s="112" t="e">
        <f t="shared" si="5"/>
        <v>#REF!</v>
      </c>
      <c r="BW23" s="112" t="e">
        <f t="shared" si="6"/>
        <v>#REF!</v>
      </c>
      <c r="BX23" s="112" t="e">
        <f t="shared" si="7"/>
        <v>#REF!</v>
      </c>
      <c r="BY23" s="112" t="e">
        <f t="shared" si="8"/>
        <v>#REF!</v>
      </c>
      <c r="BZ23" s="112" t="e">
        <f t="shared" si="9"/>
        <v>#REF!</v>
      </c>
      <c r="CA23" s="112" t="e">
        <f t="shared" ref="CA23:CA25" si="55">+AI23/X23*100-100</f>
        <v>#REF!</v>
      </c>
      <c r="CB23" s="112" t="e">
        <f t="shared" ref="CB23:CB25" si="56">+AJ23/Y23*100-100</f>
        <v>#REF!</v>
      </c>
      <c r="CC23" s="112" t="e">
        <f t="shared" si="11"/>
        <v>#REF!</v>
      </c>
      <c r="CD23" s="112" t="e">
        <f t="shared" si="12"/>
        <v>#REF!</v>
      </c>
      <c r="CE23" s="112" t="e">
        <f t="shared" si="13"/>
        <v>#REF!</v>
      </c>
      <c r="CF23" s="112" t="e">
        <f t="shared" si="14"/>
        <v>#REF!</v>
      </c>
      <c r="CG23" s="112" t="e">
        <f t="shared" si="15"/>
        <v>#REF!</v>
      </c>
      <c r="CH23" s="112" t="e">
        <f t="shared" si="16"/>
        <v>#REF!</v>
      </c>
      <c r="CI23" s="112" t="e">
        <f t="shared" si="17"/>
        <v>#REF!</v>
      </c>
      <c r="CJ23" s="112" t="e">
        <f t="shared" si="18"/>
        <v>#REF!</v>
      </c>
      <c r="CK23" s="112" t="e">
        <f t="shared" si="19"/>
        <v>#REF!</v>
      </c>
      <c r="CL23" s="112" t="e">
        <f t="shared" si="20"/>
        <v>#REF!</v>
      </c>
      <c r="CM23" s="112" t="e">
        <f t="shared" si="47"/>
        <v>#REF!</v>
      </c>
      <c r="CN23" s="112" t="e">
        <f t="shared" si="21"/>
        <v>#REF!</v>
      </c>
      <c r="CO23" s="112" t="e">
        <f t="shared" si="22"/>
        <v>#REF!</v>
      </c>
      <c r="CP23" s="112" t="e">
        <f t="shared" si="23"/>
        <v>#REF!</v>
      </c>
      <c r="CQ23" s="112" t="e">
        <f t="shared" si="24"/>
        <v>#REF!</v>
      </c>
      <c r="CR23" s="112" t="e">
        <f t="shared" si="25"/>
        <v>#REF!</v>
      </c>
      <c r="CS23" s="112" t="e">
        <f t="shared" si="26"/>
        <v>#REF!</v>
      </c>
      <c r="CT23" s="112" t="e">
        <f t="shared" si="27"/>
        <v>#REF!</v>
      </c>
      <c r="CU23" s="112" t="e">
        <f t="shared" si="28"/>
        <v>#REF!</v>
      </c>
      <c r="CV23" s="112" t="e">
        <f t="shared" si="29"/>
        <v>#REF!</v>
      </c>
      <c r="CW23" s="113" t="e">
        <f t="shared" si="30"/>
        <v>#REF!</v>
      </c>
      <c r="CX23" s="5"/>
    </row>
    <row r="24" spans="1:102" ht="32.25" customHeight="1">
      <c r="A24" s="95" t="s">
        <v>63</v>
      </c>
      <c r="B24" s="142" t="s">
        <v>124</v>
      </c>
      <c r="C24" s="97" t="e">
        <f>SUM(D24:M24)</f>
        <v>#REF!</v>
      </c>
      <c r="D24" s="97" t="e">
        <f>+#REF!</f>
        <v>#REF!</v>
      </c>
      <c r="E24" s="97" t="e">
        <f>+#REF!</f>
        <v>#REF!</v>
      </c>
      <c r="F24" s="97" t="e">
        <f>+#REF!</f>
        <v>#REF!</v>
      </c>
      <c r="G24" s="97" t="e">
        <f>+#REF!</f>
        <v>#REF!</v>
      </c>
      <c r="H24" s="97" t="e">
        <f>+#REF!</f>
        <v>#REF!</v>
      </c>
      <c r="I24" s="97" t="e">
        <f>+#REF!</f>
        <v>#REF!</v>
      </c>
      <c r="J24" s="97" t="e">
        <f>+#REF!</f>
        <v>#REF!</v>
      </c>
      <c r="K24" s="97" t="e">
        <f>+#REF!</f>
        <v>#REF!</v>
      </c>
      <c r="L24" s="97" t="e">
        <f>+#REF!</f>
        <v>#REF!</v>
      </c>
      <c r="M24" s="97" t="e">
        <f>+#REF!</f>
        <v>#REF!</v>
      </c>
      <c r="N24" s="97" t="e">
        <f>SUM(O24:X24)</f>
        <v>#REF!</v>
      </c>
      <c r="O24" s="97" t="e">
        <f>+#REF!</f>
        <v>#REF!</v>
      </c>
      <c r="P24" s="97" t="e">
        <f>+#REF!</f>
        <v>#REF!</v>
      </c>
      <c r="Q24" s="97" t="e">
        <f>+#REF!</f>
        <v>#REF!</v>
      </c>
      <c r="R24" s="97" t="e">
        <f>+#REF!</f>
        <v>#REF!</v>
      </c>
      <c r="S24" s="97" t="e">
        <f>+#REF!</f>
        <v>#REF!</v>
      </c>
      <c r="T24" s="97" t="e">
        <f>+#REF!</f>
        <v>#REF!</v>
      </c>
      <c r="U24" s="97" t="e">
        <f>+#REF!</f>
        <v>#REF!</v>
      </c>
      <c r="V24" s="97" t="e">
        <f>+#REF!</f>
        <v>#REF!</v>
      </c>
      <c r="W24" s="97" t="e">
        <f>+#REF!</f>
        <v>#REF!</v>
      </c>
      <c r="X24" s="97" t="e">
        <f>+#REF!</f>
        <v>#REF!</v>
      </c>
      <c r="Y24" s="97" t="e">
        <f>SUM(Z24:AI24)</f>
        <v>#REF!</v>
      </c>
      <c r="Z24" s="97" t="e">
        <f>+#REF!</f>
        <v>#REF!</v>
      </c>
      <c r="AA24" s="97" t="e">
        <f>+#REF!</f>
        <v>#REF!</v>
      </c>
      <c r="AB24" s="97" t="e">
        <f>+#REF!</f>
        <v>#REF!</v>
      </c>
      <c r="AC24" s="97" t="e">
        <f>+#REF!</f>
        <v>#REF!</v>
      </c>
      <c r="AD24" s="97" t="e">
        <f>+#REF!</f>
        <v>#REF!</v>
      </c>
      <c r="AE24" s="97" t="e">
        <f>+#REF!</f>
        <v>#REF!</v>
      </c>
      <c r="AF24" s="97" t="e">
        <f>+#REF!</f>
        <v>#REF!</v>
      </c>
      <c r="AG24" s="97" t="e">
        <f>+#REF!</f>
        <v>#REF!</v>
      </c>
      <c r="AH24" s="97" t="e">
        <f>+#REF!</f>
        <v>#REF!</v>
      </c>
      <c r="AI24" s="97" t="e">
        <f>+#REF!</f>
        <v>#REF!</v>
      </c>
      <c r="AJ24" s="97" t="e">
        <f>SUM(AK24:AT24)</f>
        <v>#REF!</v>
      </c>
      <c r="AK24" s="97" t="e">
        <f>+#REF!</f>
        <v>#REF!</v>
      </c>
      <c r="AL24" s="97" t="e">
        <f>+#REF!</f>
        <v>#REF!</v>
      </c>
      <c r="AM24" s="97" t="e">
        <f>+#REF!</f>
        <v>#REF!</v>
      </c>
      <c r="AN24" s="97" t="e">
        <f>+#REF!</f>
        <v>#REF!</v>
      </c>
      <c r="AO24" s="97" t="e">
        <f>+#REF!</f>
        <v>#REF!</v>
      </c>
      <c r="AP24" s="97" t="e">
        <f>+#REF!</f>
        <v>#REF!</v>
      </c>
      <c r="AQ24" s="97" t="e">
        <f>+#REF!</f>
        <v>#REF!</v>
      </c>
      <c r="AR24" s="97" t="e">
        <f>+#REF!</f>
        <v>#REF!</v>
      </c>
      <c r="AS24" s="97" t="e">
        <f>+#REF!</f>
        <v>#REF!</v>
      </c>
      <c r="AT24" s="97" t="e">
        <f>+#REF!</f>
        <v>#REF!</v>
      </c>
      <c r="AU24" s="97" t="e">
        <f>SUM(AV24:BE24)</f>
        <v>#REF!</v>
      </c>
      <c r="AV24" s="97" t="e">
        <f>+#REF!</f>
        <v>#REF!</v>
      </c>
      <c r="AW24" s="97" t="e">
        <f>+#REF!</f>
        <v>#REF!</v>
      </c>
      <c r="AX24" s="97" t="e">
        <f>+#REF!</f>
        <v>#REF!</v>
      </c>
      <c r="AY24" s="97" t="e">
        <f>+#REF!</f>
        <v>#REF!</v>
      </c>
      <c r="AZ24" s="97" t="e">
        <f>+#REF!</f>
        <v>#REF!</v>
      </c>
      <c r="BA24" s="97" t="e">
        <f>+#REF!</f>
        <v>#REF!</v>
      </c>
      <c r="BB24" s="97" t="e">
        <f>+#REF!</f>
        <v>#REF!</v>
      </c>
      <c r="BC24" s="97" t="e">
        <f>+#REF!</f>
        <v>#REF!</v>
      </c>
      <c r="BD24" s="97" t="e">
        <f>+#REF!</f>
        <v>#REF!</v>
      </c>
      <c r="BE24" s="97" t="e">
        <f>+#REF!</f>
        <v>#REF!</v>
      </c>
      <c r="BF24" s="97" t="e">
        <f t="shared" si="36"/>
        <v>#REF!</v>
      </c>
      <c r="BG24" s="97" t="e">
        <f t="shared" si="37"/>
        <v>#REF!</v>
      </c>
      <c r="BH24" s="97" t="e">
        <f t="shared" si="38"/>
        <v>#REF!</v>
      </c>
      <c r="BI24" s="97" t="e">
        <f t="shared" si="39"/>
        <v>#REF!</v>
      </c>
      <c r="BJ24" s="97" t="e">
        <f t="shared" si="40"/>
        <v>#REF!</v>
      </c>
      <c r="BK24" s="97" t="e">
        <f t="shared" si="41"/>
        <v>#REF!</v>
      </c>
      <c r="BL24" s="97" t="e">
        <f t="shared" si="42"/>
        <v>#REF!</v>
      </c>
      <c r="BM24" s="97" t="e">
        <f t="shared" si="43"/>
        <v>#REF!</v>
      </c>
      <c r="BN24" s="97" t="e">
        <f t="shared" si="44"/>
        <v>#REF!</v>
      </c>
      <c r="BO24" s="97" t="e">
        <f t="shared" si="45"/>
        <v>#REF!</v>
      </c>
      <c r="BP24" s="97" t="e">
        <f t="shared" si="46"/>
        <v>#REF!</v>
      </c>
      <c r="BQ24" s="97" t="e">
        <f t="shared" si="54"/>
        <v>#REF!</v>
      </c>
      <c r="BR24" s="97" t="e">
        <f t="shared" si="1"/>
        <v>#REF!</v>
      </c>
      <c r="BS24" s="97" t="e">
        <f t="shared" si="2"/>
        <v>#REF!</v>
      </c>
      <c r="BT24" s="97" t="e">
        <f t="shared" si="3"/>
        <v>#REF!</v>
      </c>
      <c r="BU24" s="97" t="e">
        <f t="shared" si="4"/>
        <v>#REF!</v>
      </c>
      <c r="BV24" s="97" t="e">
        <f t="shared" si="5"/>
        <v>#REF!</v>
      </c>
      <c r="BW24" s="97" t="e">
        <f t="shared" si="6"/>
        <v>#REF!</v>
      </c>
      <c r="BX24" s="97" t="e">
        <f t="shared" si="7"/>
        <v>#REF!</v>
      </c>
      <c r="BY24" s="97" t="e">
        <f t="shared" si="8"/>
        <v>#REF!</v>
      </c>
      <c r="BZ24" s="97" t="e">
        <f t="shared" si="9"/>
        <v>#REF!</v>
      </c>
      <c r="CA24" s="97" t="e">
        <f t="shared" si="55"/>
        <v>#REF!</v>
      </c>
      <c r="CB24" s="97" t="e">
        <f t="shared" si="56"/>
        <v>#REF!</v>
      </c>
      <c r="CC24" s="97" t="e">
        <f t="shared" si="11"/>
        <v>#REF!</v>
      </c>
      <c r="CD24" s="97" t="e">
        <f t="shared" si="12"/>
        <v>#REF!</v>
      </c>
      <c r="CE24" s="97" t="e">
        <f t="shared" si="13"/>
        <v>#REF!</v>
      </c>
      <c r="CF24" s="97" t="e">
        <f t="shared" si="14"/>
        <v>#REF!</v>
      </c>
      <c r="CG24" s="97" t="e">
        <f t="shared" si="15"/>
        <v>#REF!</v>
      </c>
      <c r="CH24" s="97" t="e">
        <f t="shared" si="16"/>
        <v>#REF!</v>
      </c>
      <c r="CI24" s="97" t="e">
        <f t="shared" si="17"/>
        <v>#REF!</v>
      </c>
      <c r="CJ24" s="97" t="e">
        <f t="shared" si="18"/>
        <v>#REF!</v>
      </c>
      <c r="CK24" s="97" t="e">
        <f t="shared" si="19"/>
        <v>#REF!</v>
      </c>
      <c r="CL24" s="97" t="e">
        <f t="shared" si="20"/>
        <v>#REF!</v>
      </c>
      <c r="CM24" s="97" t="e">
        <f t="shared" si="47"/>
        <v>#REF!</v>
      </c>
      <c r="CN24" s="97" t="e">
        <f t="shared" si="21"/>
        <v>#REF!</v>
      </c>
      <c r="CO24" s="97" t="e">
        <f t="shared" si="22"/>
        <v>#REF!</v>
      </c>
      <c r="CP24" s="97" t="e">
        <f t="shared" si="23"/>
        <v>#REF!</v>
      </c>
      <c r="CQ24" s="97" t="e">
        <f t="shared" si="24"/>
        <v>#REF!</v>
      </c>
      <c r="CR24" s="97" t="e">
        <f t="shared" si="25"/>
        <v>#REF!</v>
      </c>
      <c r="CS24" s="97" t="e">
        <f t="shared" si="26"/>
        <v>#REF!</v>
      </c>
      <c r="CT24" s="97" t="e">
        <f t="shared" si="27"/>
        <v>#REF!</v>
      </c>
      <c r="CU24" s="97" t="e">
        <f t="shared" si="28"/>
        <v>#REF!</v>
      </c>
      <c r="CV24" s="97" t="e">
        <f t="shared" si="29"/>
        <v>#REF!</v>
      </c>
      <c r="CW24" s="98" t="e">
        <f t="shared" si="30"/>
        <v>#REF!</v>
      </c>
      <c r="CX24" s="5"/>
    </row>
    <row r="25" spans="1:102" ht="50.25" customHeight="1">
      <c r="A25" s="110"/>
      <c r="B25" s="143" t="s">
        <v>125</v>
      </c>
      <c r="C25" s="112" t="e">
        <f t="shared" ref="C25:AH25" si="57">+C23+C24</f>
        <v>#REF!</v>
      </c>
      <c r="D25" s="112" t="e">
        <f t="shared" si="57"/>
        <v>#REF!</v>
      </c>
      <c r="E25" s="112" t="e">
        <f t="shared" si="57"/>
        <v>#REF!</v>
      </c>
      <c r="F25" s="112" t="e">
        <f t="shared" si="57"/>
        <v>#REF!</v>
      </c>
      <c r="G25" s="112" t="e">
        <f t="shared" si="57"/>
        <v>#REF!</v>
      </c>
      <c r="H25" s="112" t="e">
        <f t="shared" si="57"/>
        <v>#REF!</v>
      </c>
      <c r="I25" s="112" t="e">
        <f t="shared" si="57"/>
        <v>#REF!</v>
      </c>
      <c r="J25" s="112" t="e">
        <f t="shared" si="57"/>
        <v>#REF!</v>
      </c>
      <c r="K25" s="112" t="e">
        <f t="shared" si="57"/>
        <v>#REF!</v>
      </c>
      <c r="L25" s="112" t="e">
        <f t="shared" si="57"/>
        <v>#REF!</v>
      </c>
      <c r="M25" s="112" t="e">
        <f t="shared" si="57"/>
        <v>#REF!</v>
      </c>
      <c r="N25" s="112" t="e">
        <f t="shared" si="57"/>
        <v>#REF!</v>
      </c>
      <c r="O25" s="112" t="e">
        <f t="shared" si="57"/>
        <v>#REF!</v>
      </c>
      <c r="P25" s="112" t="e">
        <f t="shared" si="57"/>
        <v>#REF!</v>
      </c>
      <c r="Q25" s="112" t="e">
        <f t="shared" si="57"/>
        <v>#REF!</v>
      </c>
      <c r="R25" s="112" t="e">
        <f t="shared" si="57"/>
        <v>#REF!</v>
      </c>
      <c r="S25" s="112" t="e">
        <f t="shared" si="57"/>
        <v>#REF!</v>
      </c>
      <c r="T25" s="112" t="e">
        <f t="shared" si="57"/>
        <v>#REF!</v>
      </c>
      <c r="U25" s="112" t="e">
        <f t="shared" si="57"/>
        <v>#REF!</v>
      </c>
      <c r="V25" s="112" t="e">
        <f t="shared" si="57"/>
        <v>#REF!</v>
      </c>
      <c r="W25" s="112" t="e">
        <f t="shared" si="57"/>
        <v>#REF!</v>
      </c>
      <c r="X25" s="112" t="e">
        <f t="shared" si="57"/>
        <v>#REF!</v>
      </c>
      <c r="Y25" s="112" t="e">
        <f t="shared" si="57"/>
        <v>#REF!</v>
      </c>
      <c r="Z25" s="112" t="e">
        <f t="shared" si="57"/>
        <v>#REF!</v>
      </c>
      <c r="AA25" s="112" t="e">
        <f t="shared" si="57"/>
        <v>#REF!</v>
      </c>
      <c r="AB25" s="112" t="e">
        <f t="shared" si="57"/>
        <v>#REF!</v>
      </c>
      <c r="AC25" s="112" t="e">
        <f t="shared" si="57"/>
        <v>#REF!</v>
      </c>
      <c r="AD25" s="112" t="e">
        <f t="shared" si="57"/>
        <v>#REF!</v>
      </c>
      <c r="AE25" s="112" t="e">
        <f t="shared" si="57"/>
        <v>#REF!</v>
      </c>
      <c r="AF25" s="112" t="e">
        <f t="shared" si="57"/>
        <v>#REF!</v>
      </c>
      <c r="AG25" s="112" t="e">
        <f t="shared" si="57"/>
        <v>#REF!</v>
      </c>
      <c r="AH25" s="112" t="e">
        <f t="shared" si="57"/>
        <v>#REF!</v>
      </c>
      <c r="AI25" s="112" t="e">
        <f t="shared" ref="AI25:BE25" si="58">+AI23+AI24</f>
        <v>#REF!</v>
      </c>
      <c r="AJ25" s="112" t="e">
        <f t="shared" si="58"/>
        <v>#REF!</v>
      </c>
      <c r="AK25" s="112" t="e">
        <f t="shared" si="58"/>
        <v>#REF!</v>
      </c>
      <c r="AL25" s="112" t="e">
        <f t="shared" si="58"/>
        <v>#REF!</v>
      </c>
      <c r="AM25" s="112" t="e">
        <f t="shared" si="58"/>
        <v>#REF!</v>
      </c>
      <c r="AN25" s="112" t="e">
        <f t="shared" si="58"/>
        <v>#REF!</v>
      </c>
      <c r="AO25" s="112" t="e">
        <f t="shared" si="58"/>
        <v>#REF!</v>
      </c>
      <c r="AP25" s="112" t="e">
        <f t="shared" si="58"/>
        <v>#REF!</v>
      </c>
      <c r="AQ25" s="112" t="e">
        <f t="shared" si="58"/>
        <v>#REF!</v>
      </c>
      <c r="AR25" s="112" t="e">
        <f t="shared" si="58"/>
        <v>#REF!</v>
      </c>
      <c r="AS25" s="112" t="e">
        <f t="shared" si="58"/>
        <v>#REF!</v>
      </c>
      <c r="AT25" s="112" t="e">
        <f t="shared" si="58"/>
        <v>#REF!</v>
      </c>
      <c r="AU25" s="112" t="e">
        <f t="shared" si="58"/>
        <v>#REF!</v>
      </c>
      <c r="AV25" s="112" t="e">
        <f t="shared" si="58"/>
        <v>#REF!</v>
      </c>
      <c r="AW25" s="112" t="e">
        <f t="shared" si="58"/>
        <v>#REF!</v>
      </c>
      <c r="AX25" s="112" t="e">
        <f t="shared" si="58"/>
        <v>#REF!</v>
      </c>
      <c r="AY25" s="112" t="e">
        <f t="shared" si="58"/>
        <v>#REF!</v>
      </c>
      <c r="AZ25" s="112" t="e">
        <f t="shared" si="58"/>
        <v>#REF!</v>
      </c>
      <c r="BA25" s="112" t="e">
        <f t="shared" si="58"/>
        <v>#REF!</v>
      </c>
      <c r="BB25" s="112" t="e">
        <f t="shared" si="58"/>
        <v>#REF!</v>
      </c>
      <c r="BC25" s="112" t="e">
        <f t="shared" si="58"/>
        <v>#REF!</v>
      </c>
      <c r="BD25" s="112" t="e">
        <f t="shared" si="58"/>
        <v>#REF!</v>
      </c>
      <c r="BE25" s="112" t="e">
        <f t="shared" si="58"/>
        <v>#REF!</v>
      </c>
      <c r="BF25" s="247" t="e">
        <f t="shared" si="36"/>
        <v>#REF!</v>
      </c>
      <c r="BG25" s="112" t="e">
        <f t="shared" si="37"/>
        <v>#REF!</v>
      </c>
      <c r="BH25" s="112" t="e">
        <f t="shared" si="38"/>
        <v>#REF!</v>
      </c>
      <c r="BI25" s="112" t="e">
        <f t="shared" si="39"/>
        <v>#REF!</v>
      </c>
      <c r="BJ25" s="112" t="e">
        <f t="shared" si="40"/>
        <v>#REF!</v>
      </c>
      <c r="BK25" s="112" t="e">
        <f t="shared" si="41"/>
        <v>#REF!</v>
      </c>
      <c r="BL25" s="112" t="e">
        <f t="shared" si="42"/>
        <v>#REF!</v>
      </c>
      <c r="BM25" s="112" t="e">
        <f t="shared" si="43"/>
        <v>#REF!</v>
      </c>
      <c r="BN25" s="112" t="e">
        <f t="shared" si="44"/>
        <v>#REF!</v>
      </c>
      <c r="BO25" s="112" t="e">
        <f t="shared" si="45"/>
        <v>#REF!</v>
      </c>
      <c r="BP25" s="112" t="e">
        <f t="shared" si="46"/>
        <v>#REF!</v>
      </c>
      <c r="BQ25" s="247" t="e">
        <f t="shared" si="54"/>
        <v>#REF!</v>
      </c>
      <c r="BR25" s="112" t="e">
        <f t="shared" si="1"/>
        <v>#REF!</v>
      </c>
      <c r="BS25" s="112" t="e">
        <f t="shared" si="2"/>
        <v>#REF!</v>
      </c>
      <c r="BT25" s="112" t="e">
        <f t="shared" si="3"/>
        <v>#REF!</v>
      </c>
      <c r="BU25" s="112" t="e">
        <f t="shared" si="4"/>
        <v>#REF!</v>
      </c>
      <c r="BV25" s="112" t="e">
        <f t="shared" si="5"/>
        <v>#REF!</v>
      </c>
      <c r="BW25" s="112" t="e">
        <f t="shared" si="6"/>
        <v>#REF!</v>
      </c>
      <c r="BX25" s="112" t="e">
        <f t="shared" si="7"/>
        <v>#REF!</v>
      </c>
      <c r="BY25" s="112" t="e">
        <f t="shared" si="8"/>
        <v>#REF!</v>
      </c>
      <c r="BZ25" s="112" t="e">
        <f t="shared" si="9"/>
        <v>#REF!</v>
      </c>
      <c r="CA25" s="112" t="e">
        <f t="shared" si="55"/>
        <v>#REF!</v>
      </c>
      <c r="CB25" s="247" t="e">
        <f t="shared" si="56"/>
        <v>#REF!</v>
      </c>
      <c r="CC25" s="112" t="e">
        <f t="shared" si="11"/>
        <v>#REF!</v>
      </c>
      <c r="CD25" s="112" t="e">
        <f t="shared" si="12"/>
        <v>#REF!</v>
      </c>
      <c r="CE25" s="112" t="e">
        <f t="shared" si="13"/>
        <v>#REF!</v>
      </c>
      <c r="CF25" s="112" t="e">
        <f t="shared" si="14"/>
        <v>#REF!</v>
      </c>
      <c r="CG25" s="112" t="e">
        <f t="shared" si="15"/>
        <v>#REF!</v>
      </c>
      <c r="CH25" s="112" t="e">
        <f t="shared" si="16"/>
        <v>#REF!</v>
      </c>
      <c r="CI25" s="112" t="e">
        <f t="shared" si="17"/>
        <v>#REF!</v>
      </c>
      <c r="CJ25" s="112" t="e">
        <f t="shared" si="18"/>
        <v>#REF!</v>
      </c>
      <c r="CK25" s="112" t="e">
        <f t="shared" si="19"/>
        <v>#REF!</v>
      </c>
      <c r="CL25" s="112" t="e">
        <f t="shared" si="20"/>
        <v>#REF!</v>
      </c>
      <c r="CM25" s="247" t="e">
        <f t="shared" si="47"/>
        <v>#REF!</v>
      </c>
      <c r="CN25" s="112" t="e">
        <f t="shared" si="21"/>
        <v>#REF!</v>
      </c>
      <c r="CO25" s="112" t="e">
        <f t="shared" si="22"/>
        <v>#REF!</v>
      </c>
      <c r="CP25" s="112" t="e">
        <f t="shared" si="23"/>
        <v>#REF!</v>
      </c>
      <c r="CQ25" s="112" t="e">
        <f t="shared" si="24"/>
        <v>#REF!</v>
      </c>
      <c r="CR25" s="112" t="e">
        <f t="shared" si="25"/>
        <v>#REF!</v>
      </c>
      <c r="CS25" s="112" t="e">
        <f t="shared" si="26"/>
        <v>#REF!</v>
      </c>
      <c r="CT25" s="112" t="e">
        <f t="shared" si="27"/>
        <v>#REF!</v>
      </c>
      <c r="CU25" s="112" t="e">
        <f t="shared" si="28"/>
        <v>#REF!</v>
      </c>
      <c r="CV25" s="112" t="e">
        <f t="shared" si="29"/>
        <v>#REF!</v>
      </c>
      <c r="CW25" s="113" t="e">
        <f t="shared" si="30"/>
        <v>#REF!</v>
      </c>
      <c r="CX25" s="5"/>
    </row>
    <row r="26" spans="1:102">
      <c r="A26" s="116"/>
      <c r="B26" s="75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CX26" s="5"/>
    </row>
    <row r="28" spans="1:102">
      <c r="C28" s="112" t="e">
        <f>SUM(D28:M28)</f>
        <v>#REF!</v>
      </c>
      <c r="D28" s="112" t="e">
        <f>+#REF!</f>
        <v>#REF!</v>
      </c>
      <c r="E28" s="112" t="e">
        <f>+#REF!</f>
        <v>#REF!</v>
      </c>
      <c r="F28" s="112" t="e">
        <f>+#REF!</f>
        <v>#REF!</v>
      </c>
      <c r="G28" s="112" t="e">
        <f>+#REF!</f>
        <v>#REF!</v>
      </c>
      <c r="H28" s="112" t="e">
        <f>+#REF!</f>
        <v>#REF!</v>
      </c>
      <c r="I28" s="112" t="e">
        <f>+#REF!</f>
        <v>#REF!</v>
      </c>
      <c r="J28" s="112" t="e">
        <f>+#REF!</f>
        <v>#REF!</v>
      </c>
      <c r="K28" s="112" t="e">
        <f>+#REF!</f>
        <v>#REF!</v>
      </c>
      <c r="L28" s="112" t="e">
        <f>+#REF!</f>
        <v>#REF!</v>
      </c>
      <c r="M28" s="113" t="e">
        <f>+#REF!</f>
        <v>#REF!</v>
      </c>
      <c r="N28" s="112" t="e">
        <f>SUM(O28:X28)</f>
        <v>#REF!</v>
      </c>
      <c r="O28" s="112" t="e">
        <f>+#REF!</f>
        <v>#REF!</v>
      </c>
      <c r="P28" s="112" t="e">
        <f>+#REF!</f>
        <v>#REF!</v>
      </c>
      <c r="Q28" s="112" t="e">
        <f>+#REF!</f>
        <v>#REF!</v>
      </c>
      <c r="R28" s="112" t="e">
        <f>+#REF!</f>
        <v>#REF!</v>
      </c>
      <c r="S28" s="112" t="e">
        <f>+#REF!</f>
        <v>#REF!</v>
      </c>
      <c r="T28" s="112" t="e">
        <f>+#REF!</f>
        <v>#REF!</v>
      </c>
      <c r="U28" s="112" t="e">
        <f>+#REF!</f>
        <v>#REF!</v>
      </c>
      <c r="V28" s="112" t="e">
        <f>+#REF!</f>
        <v>#REF!</v>
      </c>
      <c r="W28" s="112" t="e">
        <f>+#REF!</f>
        <v>#REF!</v>
      </c>
      <c r="X28" s="113" t="e">
        <f>+#REF!</f>
        <v>#REF!</v>
      </c>
      <c r="Y28" s="112" t="e">
        <f>SUM(Z28:AI28)</f>
        <v>#REF!</v>
      </c>
      <c r="Z28" s="112" t="e">
        <f>+#REF!</f>
        <v>#REF!</v>
      </c>
      <c r="AA28" s="112" t="e">
        <f>+#REF!</f>
        <v>#REF!</v>
      </c>
      <c r="AB28" s="112" t="e">
        <f>+#REF!</f>
        <v>#REF!</v>
      </c>
      <c r="AC28" s="112" t="e">
        <f>+#REF!</f>
        <v>#REF!</v>
      </c>
      <c r="AD28" s="112" t="e">
        <f>+#REF!</f>
        <v>#REF!</v>
      </c>
      <c r="AE28" s="112" t="e">
        <f>+#REF!</f>
        <v>#REF!</v>
      </c>
      <c r="AF28" s="112" t="e">
        <f>+#REF!</f>
        <v>#REF!</v>
      </c>
      <c r="AG28" s="112" t="e">
        <f>+#REF!</f>
        <v>#REF!</v>
      </c>
      <c r="AH28" s="112" t="e">
        <f>+#REF!</f>
        <v>#REF!</v>
      </c>
      <c r="AI28" s="113" t="e">
        <f>+#REF!</f>
        <v>#REF!</v>
      </c>
      <c r="AJ28" s="112" t="e">
        <f>SUM(AK28:AT28)</f>
        <v>#REF!</v>
      </c>
      <c r="AK28" s="112" t="e">
        <f>+#REF!</f>
        <v>#REF!</v>
      </c>
      <c r="AL28" s="112" t="e">
        <f>+#REF!</f>
        <v>#REF!</v>
      </c>
      <c r="AM28" s="112" t="e">
        <f>+#REF!</f>
        <v>#REF!</v>
      </c>
      <c r="AN28" s="112" t="e">
        <f>+#REF!</f>
        <v>#REF!</v>
      </c>
      <c r="AO28" s="112" t="e">
        <f>+#REF!</f>
        <v>#REF!</v>
      </c>
      <c r="AP28" s="112" t="e">
        <f>+#REF!</f>
        <v>#REF!</v>
      </c>
      <c r="AQ28" s="112" t="e">
        <f>+#REF!</f>
        <v>#REF!</v>
      </c>
      <c r="AR28" s="112" t="e">
        <f>+#REF!</f>
        <v>#REF!</v>
      </c>
      <c r="AS28" s="112" t="e">
        <f>+#REF!</f>
        <v>#REF!</v>
      </c>
      <c r="AT28" s="113" t="e">
        <f>+#REF!</f>
        <v>#REF!</v>
      </c>
      <c r="AU28" s="112" t="e">
        <f>SUM(AV28:BE28)</f>
        <v>#REF!</v>
      </c>
      <c r="AV28" s="112" t="e">
        <f>+#REF!</f>
        <v>#REF!</v>
      </c>
      <c r="AW28" s="112" t="e">
        <f>+#REF!</f>
        <v>#REF!</v>
      </c>
      <c r="AX28" s="112" t="e">
        <f>+#REF!</f>
        <v>#REF!</v>
      </c>
      <c r="AY28" s="112" t="e">
        <f>+#REF!</f>
        <v>#REF!</v>
      </c>
      <c r="AZ28" s="112" t="e">
        <f>+#REF!</f>
        <v>#REF!</v>
      </c>
      <c r="BA28" s="112" t="e">
        <f>+#REF!</f>
        <v>#REF!</v>
      </c>
      <c r="BB28" s="112" t="e">
        <f>+#REF!</f>
        <v>#REF!</v>
      </c>
      <c r="BC28" s="112" t="e">
        <f>+#REF!</f>
        <v>#REF!</v>
      </c>
      <c r="BD28" s="112" t="e">
        <f>+#REF!</f>
        <v>#REF!</v>
      </c>
      <c r="BE28" s="113" t="e">
        <f>+#REF!</f>
        <v>#REF!</v>
      </c>
    </row>
    <row r="32" spans="1:102">
      <c r="C32" s="19" t="e">
        <f>+C25-C28</f>
        <v>#REF!</v>
      </c>
      <c r="D32" s="19" t="e">
        <f t="shared" ref="D32:M32" si="59">+D25-D28</f>
        <v>#REF!</v>
      </c>
      <c r="E32" s="19" t="e">
        <f t="shared" si="59"/>
        <v>#REF!</v>
      </c>
      <c r="F32" s="19" t="e">
        <f t="shared" si="59"/>
        <v>#REF!</v>
      </c>
      <c r="G32" s="19" t="e">
        <f t="shared" si="59"/>
        <v>#REF!</v>
      </c>
      <c r="H32" s="19" t="e">
        <f t="shared" si="59"/>
        <v>#REF!</v>
      </c>
      <c r="I32" s="19" t="e">
        <f t="shared" si="59"/>
        <v>#REF!</v>
      </c>
      <c r="J32" s="19" t="e">
        <f t="shared" si="59"/>
        <v>#REF!</v>
      </c>
      <c r="K32" s="19" t="e">
        <f t="shared" si="59"/>
        <v>#REF!</v>
      </c>
      <c r="L32" s="19" t="e">
        <f t="shared" si="59"/>
        <v>#REF!</v>
      </c>
      <c r="M32" s="19" t="e">
        <f t="shared" si="59"/>
        <v>#REF!</v>
      </c>
      <c r="N32" s="19" t="e">
        <f>+N25-N28</f>
        <v>#REF!</v>
      </c>
      <c r="O32" s="19" t="e">
        <f t="shared" ref="O32:X32" si="60">+O25-O28</f>
        <v>#REF!</v>
      </c>
      <c r="P32" s="19" t="e">
        <f t="shared" si="60"/>
        <v>#REF!</v>
      </c>
      <c r="Q32" s="19" t="e">
        <f t="shared" si="60"/>
        <v>#REF!</v>
      </c>
      <c r="R32" s="19" t="e">
        <f t="shared" si="60"/>
        <v>#REF!</v>
      </c>
      <c r="S32" s="19" t="e">
        <f t="shared" si="60"/>
        <v>#REF!</v>
      </c>
      <c r="T32" s="19" t="e">
        <f t="shared" si="60"/>
        <v>#REF!</v>
      </c>
      <c r="U32" s="19" t="e">
        <f t="shared" si="60"/>
        <v>#REF!</v>
      </c>
      <c r="V32" s="19" t="e">
        <f t="shared" si="60"/>
        <v>#REF!</v>
      </c>
      <c r="W32" s="19" t="e">
        <f t="shared" si="60"/>
        <v>#REF!</v>
      </c>
      <c r="X32" s="19" t="e">
        <f t="shared" si="60"/>
        <v>#REF!</v>
      </c>
      <c r="Y32" s="19" t="e">
        <f>+Y25-Y28</f>
        <v>#REF!</v>
      </c>
      <c r="Z32" s="19" t="e">
        <f t="shared" ref="Z32:AI32" si="61">+Z25-Z28</f>
        <v>#REF!</v>
      </c>
      <c r="AA32" s="19" t="e">
        <f t="shared" si="61"/>
        <v>#REF!</v>
      </c>
      <c r="AB32" s="19" t="e">
        <f t="shared" si="61"/>
        <v>#REF!</v>
      </c>
      <c r="AC32" s="19" t="e">
        <f t="shared" si="61"/>
        <v>#REF!</v>
      </c>
      <c r="AD32" s="19" t="e">
        <f t="shared" si="61"/>
        <v>#REF!</v>
      </c>
      <c r="AE32" s="19" t="e">
        <f t="shared" si="61"/>
        <v>#REF!</v>
      </c>
      <c r="AF32" s="19" t="e">
        <f t="shared" si="61"/>
        <v>#REF!</v>
      </c>
      <c r="AG32" s="19" t="e">
        <f t="shared" si="61"/>
        <v>#REF!</v>
      </c>
      <c r="AH32" s="19" t="e">
        <f t="shared" si="61"/>
        <v>#REF!</v>
      </c>
      <c r="AI32" s="19" t="e">
        <f t="shared" si="61"/>
        <v>#REF!</v>
      </c>
      <c r="AJ32" s="19" t="e">
        <f>+AJ25-AJ28</f>
        <v>#REF!</v>
      </c>
      <c r="AK32" s="19" t="e">
        <f t="shared" ref="AK32:AT32" si="62">+AK25-AK28</f>
        <v>#REF!</v>
      </c>
      <c r="AL32" s="19" t="e">
        <f t="shared" si="62"/>
        <v>#REF!</v>
      </c>
      <c r="AM32" s="19" t="e">
        <f t="shared" si="62"/>
        <v>#REF!</v>
      </c>
      <c r="AN32" s="19" t="e">
        <f t="shared" si="62"/>
        <v>#REF!</v>
      </c>
      <c r="AO32" s="19" t="e">
        <f t="shared" si="62"/>
        <v>#REF!</v>
      </c>
      <c r="AP32" s="19" t="e">
        <f t="shared" si="62"/>
        <v>#REF!</v>
      </c>
      <c r="AQ32" s="19" t="e">
        <f t="shared" si="62"/>
        <v>#REF!</v>
      </c>
      <c r="AR32" s="19" t="e">
        <f t="shared" si="62"/>
        <v>#REF!</v>
      </c>
      <c r="AS32" s="19" t="e">
        <f t="shared" si="62"/>
        <v>#REF!</v>
      </c>
      <c r="AT32" s="19" t="e">
        <f t="shared" si="62"/>
        <v>#REF!</v>
      </c>
      <c r="AU32" s="19" t="e">
        <f>+AU25-AU28</f>
        <v>#REF!</v>
      </c>
      <c r="AV32" s="19" t="e">
        <f t="shared" ref="AV32:BE32" si="63">+AV25-AV28</f>
        <v>#REF!</v>
      </c>
      <c r="AW32" s="19" t="e">
        <f t="shared" si="63"/>
        <v>#REF!</v>
      </c>
      <c r="AX32" s="19" t="e">
        <f t="shared" si="63"/>
        <v>#REF!</v>
      </c>
      <c r="AY32" s="19" t="e">
        <f t="shared" si="63"/>
        <v>#REF!</v>
      </c>
      <c r="AZ32" s="19" t="e">
        <f t="shared" si="63"/>
        <v>#REF!</v>
      </c>
      <c r="BA32" s="19" t="e">
        <f t="shared" si="63"/>
        <v>#REF!</v>
      </c>
      <c r="BB32" s="19" t="e">
        <f t="shared" si="63"/>
        <v>#REF!</v>
      </c>
      <c r="BC32" s="19" t="e">
        <f t="shared" si="63"/>
        <v>#REF!</v>
      </c>
      <c r="BD32" s="19" t="e">
        <f t="shared" si="63"/>
        <v>#REF!</v>
      </c>
      <c r="BE32" s="19" t="e">
        <f t="shared" si="63"/>
        <v>#REF!</v>
      </c>
    </row>
  </sheetData>
  <mergeCells count="13">
    <mergeCell ref="N5:X5"/>
    <mergeCell ref="Y5:AI5"/>
    <mergeCell ref="A1:M1"/>
    <mergeCell ref="A2:M2"/>
    <mergeCell ref="A3:M3"/>
    <mergeCell ref="A5:A6"/>
    <mergeCell ref="C5:M5"/>
    <mergeCell ref="CM5:CW5"/>
    <mergeCell ref="AJ5:AT5"/>
    <mergeCell ref="AU5:BE5"/>
    <mergeCell ref="BF5:BP5"/>
    <mergeCell ref="BQ5:CA5"/>
    <mergeCell ref="CB5:CL5"/>
  </mergeCells>
  <printOptions horizontalCentered="1"/>
  <pageMargins left="0.39370078740157483" right="0.39370078740157483" top="0.98425196850393704" bottom="0.98425196850393704" header="0.31496062992125984" footer="0.31496062992125984"/>
  <pageSetup scale="4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>
    <tabColor theme="6" tint="0.79998168889431442"/>
  </sheetPr>
  <dimension ref="A1:W58"/>
  <sheetViews>
    <sheetView zoomScale="80" zoomScaleNormal="80" zoomScaleSheetLayoutView="80" workbookViewId="0">
      <selection sqref="A1:F1"/>
    </sheetView>
  </sheetViews>
  <sheetFormatPr baseColWidth="10" defaultColWidth="10.7109375" defaultRowHeight="12.75"/>
  <cols>
    <col min="1" max="1" width="17.42578125" style="24" customWidth="1"/>
    <col min="2" max="2" width="56.140625" style="24" customWidth="1"/>
    <col min="3" max="5" width="14.5703125" style="24" customWidth="1"/>
    <col min="6" max="6" width="14.7109375" style="394" customWidth="1"/>
    <col min="7" max="7" width="11.42578125" style="394" customWidth="1"/>
    <col min="8" max="8" width="11.42578125" style="398" customWidth="1"/>
    <col min="9" max="237" width="11.42578125" style="24" customWidth="1"/>
    <col min="238" max="238" width="12.28515625" style="24" customWidth="1"/>
    <col min="239" max="239" width="56.28515625" style="24" customWidth="1"/>
    <col min="240" max="255" width="10.7109375" style="24"/>
    <col min="256" max="256" width="17.42578125" style="24" customWidth="1"/>
    <col min="257" max="257" width="56.140625" style="24" customWidth="1"/>
    <col min="258" max="261" width="14.5703125" style="24" customWidth="1"/>
    <col min="262" max="493" width="11.42578125" style="24" customWidth="1"/>
    <col min="494" max="494" width="12.28515625" style="24" customWidth="1"/>
    <col min="495" max="495" width="56.28515625" style="24" customWidth="1"/>
    <col min="496" max="511" width="10.7109375" style="24"/>
    <col min="512" max="512" width="17.42578125" style="24" customWidth="1"/>
    <col min="513" max="513" width="56.140625" style="24" customWidth="1"/>
    <col min="514" max="517" width="14.5703125" style="24" customWidth="1"/>
    <col min="518" max="749" width="11.42578125" style="24" customWidth="1"/>
    <col min="750" max="750" width="12.28515625" style="24" customWidth="1"/>
    <col min="751" max="751" width="56.28515625" style="24" customWidth="1"/>
    <col min="752" max="767" width="10.7109375" style="24"/>
    <col min="768" max="768" width="17.42578125" style="24" customWidth="1"/>
    <col min="769" max="769" width="56.140625" style="24" customWidth="1"/>
    <col min="770" max="773" width="14.5703125" style="24" customWidth="1"/>
    <col min="774" max="1005" width="11.42578125" style="24" customWidth="1"/>
    <col min="1006" max="1006" width="12.28515625" style="24" customWidth="1"/>
    <col min="1007" max="1007" width="56.28515625" style="24" customWidth="1"/>
    <col min="1008" max="1023" width="10.7109375" style="24"/>
    <col min="1024" max="1024" width="17.42578125" style="24" customWidth="1"/>
    <col min="1025" max="1025" width="56.140625" style="24" customWidth="1"/>
    <col min="1026" max="1029" width="14.5703125" style="24" customWidth="1"/>
    <col min="1030" max="1261" width="11.42578125" style="24" customWidth="1"/>
    <col min="1262" max="1262" width="12.28515625" style="24" customWidth="1"/>
    <col min="1263" max="1263" width="56.28515625" style="24" customWidth="1"/>
    <col min="1264" max="1279" width="10.7109375" style="24"/>
    <col min="1280" max="1280" width="17.42578125" style="24" customWidth="1"/>
    <col min="1281" max="1281" width="56.140625" style="24" customWidth="1"/>
    <col min="1282" max="1285" width="14.5703125" style="24" customWidth="1"/>
    <col min="1286" max="1517" width="11.42578125" style="24" customWidth="1"/>
    <col min="1518" max="1518" width="12.28515625" style="24" customWidth="1"/>
    <col min="1519" max="1519" width="56.28515625" style="24" customWidth="1"/>
    <col min="1520" max="1535" width="10.7109375" style="24"/>
    <col min="1536" max="1536" width="17.42578125" style="24" customWidth="1"/>
    <col min="1537" max="1537" width="56.140625" style="24" customWidth="1"/>
    <col min="1538" max="1541" width="14.5703125" style="24" customWidth="1"/>
    <col min="1542" max="1773" width="11.42578125" style="24" customWidth="1"/>
    <col min="1774" max="1774" width="12.28515625" style="24" customWidth="1"/>
    <col min="1775" max="1775" width="56.28515625" style="24" customWidth="1"/>
    <col min="1776" max="1791" width="10.7109375" style="24"/>
    <col min="1792" max="1792" width="17.42578125" style="24" customWidth="1"/>
    <col min="1793" max="1793" width="56.140625" style="24" customWidth="1"/>
    <col min="1794" max="1797" width="14.5703125" style="24" customWidth="1"/>
    <col min="1798" max="2029" width="11.42578125" style="24" customWidth="1"/>
    <col min="2030" max="2030" width="12.28515625" style="24" customWidth="1"/>
    <col min="2031" max="2031" width="56.28515625" style="24" customWidth="1"/>
    <col min="2032" max="2047" width="10.7109375" style="24"/>
    <col min="2048" max="2048" width="17.42578125" style="24" customWidth="1"/>
    <col min="2049" max="2049" width="56.140625" style="24" customWidth="1"/>
    <col min="2050" max="2053" width="14.5703125" style="24" customWidth="1"/>
    <col min="2054" max="2285" width="11.42578125" style="24" customWidth="1"/>
    <col min="2286" max="2286" width="12.28515625" style="24" customWidth="1"/>
    <col min="2287" max="2287" width="56.28515625" style="24" customWidth="1"/>
    <col min="2288" max="2303" width="10.7109375" style="24"/>
    <col min="2304" max="2304" width="17.42578125" style="24" customWidth="1"/>
    <col min="2305" max="2305" width="56.140625" style="24" customWidth="1"/>
    <col min="2306" max="2309" width="14.5703125" style="24" customWidth="1"/>
    <col min="2310" max="2541" width="11.42578125" style="24" customWidth="1"/>
    <col min="2542" max="2542" width="12.28515625" style="24" customWidth="1"/>
    <col min="2543" max="2543" width="56.28515625" style="24" customWidth="1"/>
    <col min="2544" max="2559" width="10.7109375" style="24"/>
    <col min="2560" max="2560" width="17.42578125" style="24" customWidth="1"/>
    <col min="2561" max="2561" width="56.140625" style="24" customWidth="1"/>
    <col min="2562" max="2565" width="14.5703125" style="24" customWidth="1"/>
    <col min="2566" max="2797" width="11.42578125" style="24" customWidth="1"/>
    <col min="2798" max="2798" width="12.28515625" style="24" customWidth="1"/>
    <col min="2799" max="2799" width="56.28515625" style="24" customWidth="1"/>
    <col min="2800" max="2815" width="10.7109375" style="24"/>
    <col min="2816" max="2816" width="17.42578125" style="24" customWidth="1"/>
    <col min="2817" max="2817" width="56.140625" style="24" customWidth="1"/>
    <col min="2818" max="2821" width="14.5703125" style="24" customWidth="1"/>
    <col min="2822" max="3053" width="11.42578125" style="24" customWidth="1"/>
    <col min="3054" max="3054" width="12.28515625" style="24" customWidth="1"/>
    <col min="3055" max="3055" width="56.28515625" style="24" customWidth="1"/>
    <col min="3056" max="3071" width="10.7109375" style="24"/>
    <col min="3072" max="3072" width="17.42578125" style="24" customWidth="1"/>
    <col min="3073" max="3073" width="56.140625" style="24" customWidth="1"/>
    <col min="3074" max="3077" width="14.5703125" style="24" customWidth="1"/>
    <col min="3078" max="3309" width="11.42578125" style="24" customWidth="1"/>
    <col min="3310" max="3310" width="12.28515625" style="24" customWidth="1"/>
    <col min="3311" max="3311" width="56.28515625" style="24" customWidth="1"/>
    <col min="3312" max="3327" width="10.7109375" style="24"/>
    <col min="3328" max="3328" width="17.42578125" style="24" customWidth="1"/>
    <col min="3329" max="3329" width="56.140625" style="24" customWidth="1"/>
    <col min="3330" max="3333" width="14.5703125" style="24" customWidth="1"/>
    <col min="3334" max="3565" width="11.42578125" style="24" customWidth="1"/>
    <col min="3566" max="3566" width="12.28515625" style="24" customWidth="1"/>
    <col min="3567" max="3567" width="56.28515625" style="24" customWidth="1"/>
    <col min="3568" max="3583" width="10.7109375" style="24"/>
    <col min="3584" max="3584" width="17.42578125" style="24" customWidth="1"/>
    <col min="3585" max="3585" width="56.140625" style="24" customWidth="1"/>
    <col min="3586" max="3589" width="14.5703125" style="24" customWidth="1"/>
    <col min="3590" max="3821" width="11.42578125" style="24" customWidth="1"/>
    <col min="3822" max="3822" width="12.28515625" style="24" customWidth="1"/>
    <col min="3823" max="3823" width="56.28515625" style="24" customWidth="1"/>
    <col min="3824" max="3839" width="10.7109375" style="24"/>
    <col min="3840" max="3840" width="17.42578125" style="24" customWidth="1"/>
    <col min="3841" max="3841" width="56.140625" style="24" customWidth="1"/>
    <col min="3842" max="3845" width="14.5703125" style="24" customWidth="1"/>
    <col min="3846" max="4077" width="11.42578125" style="24" customWidth="1"/>
    <col min="4078" max="4078" width="12.28515625" style="24" customWidth="1"/>
    <col min="4079" max="4079" width="56.28515625" style="24" customWidth="1"/>
    <col min="4080" max="4095" width="10.7109375" style="24"/>
    <col min="4096" max="4096" width="17.42578125" style="24" customWidth="1"/>
    <col min="4097" max="4097" width="56.140625" style="24" customWidth="1"/>
    <col min="4098" max="4101" width="14.5703125" style="24" customWidth="1"/>
    <col min="4102" max="4333" width="11.42578125" style="24" customWidth="1"/>
    <col min="4334" max="4334" width="12.28515625" style="24" customWidth="1"/>
    <col min="4335" max="4335" width="56.28515625" style="24" customWidth="1"/>
    <col min="4336" max="4351" width="10.7109375" style="24"/>
    <col min="4352" max="4352" width="17.42578125" style="24" customWidth="1"/>
    <col min="4353" max="4353" width="56.140625" style="24" customWidth="1"/>
    <col min="4354" max="4357" width="14.5703125" style="24" customWidth="1"/>
    <col min="4358" max="4589" width="11.42578125" style="24" customWidth="1"/>
    <col min="4590" max="4590" width="12.28515625" style="24" customWidth="1"/>
    <col min="4591" max="4591" width="56.28515625" style="24" customWidth="1"/>
    <col min="4592" max="4607" width="10.7109375" style="24"/>
    <col min="4608" max="4608" width="17.42578125" style="24" customWidth="1"/>
    <col min="4609" max="4609" width="56.140625" style="24" customWidth="1"/>
    <col min="4610" max="4613" width="14.5703125" style="24" customWidth="1"/>
    <col min="4614" max="4845" width="11.42578125" style="24" customWidth="1"/>
    <col min="4846" max="4846" width="12.28515625" style="24" customWidth="1"/>
    <col min="4847" max="4847" width="56.28515625" style="24" customWidth="1"/>
    <col min="4848" max="4863" width="10.7109375" style="24"/>
    <col min="4864" max="4864" width="17.42578125" style="24" customWidth="1"/>
    <col min="4865" max="4865" width="56.140625" style="24" customWidth="1"/>
    <col min="4866" max="4869" width="14.5703125" style="24" customWidth="1"/>
    <col min="4870" max="5101" width="11.42578125" style="24" customWidth="1"/>
    <col min="5102" max="5102" width="12.28515625" style="24" customWidth="1"/>
    <col min="5103" max="5103" width="56.28515625" style="24" customWidth="1"/>
    <col min="5104" max="5119" width="10.7109375" style="24"/>
    <col min="5120" max="5120" width="17.42578125" style="24" customWidth="1"/>
    <col min="5121" max="5121" width="56.140625" style="24" customWidth="1"/>
    <col min="5122" max="5125" width="14.5703125" style="24" customWidth="1"/>
    <col min="5126" max="5357" width="11.42578125" style="24" customWidth="1"/>
    <col min="5358" max="5358" width="12.28515625" style="24" customWidth="1"/>
    <col min="5359" max="5359" width="56.28515625" style="24" customWidth="1"/>
    <col min="5360" max="5375" width="10.7109375" style="24"/>
    <col min="5376" max="5376" width="17.42578125" style="24" customWidth="1"/>
    <col min="5377" max="5377" width="56.140625" style="24" customWidth="1"/>
    <col min="5378" max="5381" width="14.5703125" style="24" customWidth="1"/>
    <col min="5382" max="5613" width="11.42578125" style="24" customWidth="1"/>
    <col min="5614" max="5614" width="12.28515625" style="24" customWidth="1"/>
    <col min="5615" max="5615" width="56.28515625" style="24" customWidth="1"/>
    <col min="5616" max="5631" width="10.7109375" style="24"/>
    <col min="5632" max="5632" width="17.42578125" style="24" customWidth="1"/>
    <col min="5633" max="5633" width="56.140625" style="24" customWidth="1"/>
    <col min="5634" max="5637" width="14.5703125" style="24" customWidth="1"/>
    <col min="5638" max="5869" width="11.42578125" style="24" customWidth="1"/>
    <col min="5870" max="5870" width="12.28515625" style="24" customWidth="1"/>
    <col min="5871" max="5871" width="56.28515625" style="24" customWidth="1"/>
    <col min="5872" max="5887" width="10.7109375" style="24"/>
    <col min="5888" max="5888" width="17.42578125" style="24" customWidth="1"/>
    <col min="5889" max="5889" width="56.140625" style="24" customWidth="1"/>
    <col min="5890" max="5893" width="14.5703125" style="24" customWidth="1"/>
    <col min="5894" max="6125" width="11.42578125" style="24" customWidth="1"/>
    <col min="6126" max="6126" width="12.28515625" style="24" customWidth="1"/>
    <col min="6127" max="6127" width="56.28515625" style="24" customWidth="1"/>
    <col min="6128" max="6143" width="10.7109375" style="24"/>
    <col min="6144" max="6144" width="17.42578125" style="24" customWidth="1"/>
    <col min="6145" max="6145" width="56.140625" style="24" customWidth="1"/>
    <col min="6146" max="6149" width="14.5703125" style="24" customWidth="1"/>
    <col min="6150" max="6381" width="11.42578125" style="24" customWidth="1"/>
    <col min="6382" max="6382" width="12.28515625" style="24" customWidth="1"/>
    <col min="6383" max="6383" width="56.28515625" style="24" customWidth="1"/>
    <col min="6384" max="6399" width="10.7109375" style="24"/>
    <col min="6400" max="6400" width="17.42578125" style="24" customWidth="1"/>
    <col min="6401" max="6401" width="56.140625" style="24" customWidth="1"/>
    <col min="6402" max="6405" width="14.5703125" style="24" customWidth="1"/>
    <col min="6406" max="6637" width="11.42578125" style="24" customWidth="1"/>
    <col min="6638" max="6638" width="12.28515625" style="24" customWidth="1"/>
    <col min="6639" max="6639" width="56.28515625" style="24" customWidth="1"/>
    <col min="6640" max="6655" width="10.7109375" style="24"/>
    <col min="6656" max="6656" width="17.42578125" style="24" customWidth="1"/>
    <col min="6657" max="6657" width="56.140625" style="24" customWidth="1"/>
    <col min="6658" max="6661" width="14.5703125" style="24" customWidth="1"/>
    <col min="6662" max="6893" width="11.42578125" style="24" customWidth="1"/>
    <col min="6894" max="6894" width="12.28515625" style="24" customWidth="1"/>
    <col min="6895" max="6895" width="56.28515625" style="24" customWidth="1"/>
    <col min="6896" max="6911" width="10.7109375" style="24"/>
    <col min="6912" max="6912" width="17.42578125" style="24" customWidth="1"/>
    <col min="6913" max="6913" width="56.140625" style="24" customWidth="1"/>
    <col min="6914" max="6917" width="14.5703125" style="24" customWidth="1"/>
    <col min="6918" max="7149" width="11.42578125" style="24" customWidth="1"/>
    <col min="7150" max="7150" width="12.28515625" style="24" customWidth="1"/>
    <col min="7151" max="7151" width="56.28515625" style="24" customWidth="1"/>
    <col min="7152" max="7167" width="10.7109375" style="24"/>
    <col min="7168" max="7168" width="17.42578125" style="24" customWidth="1"/>
    <col min="7169" max="7169" width="56.140625" style="24" customWidth="1"/>
    <col min="7170" max="7173" width="14.5703125" style="24" customWidth="1"/>
    <col min="7174" max="7405" width="11.42578125" style="24" customWidth="1"/>
    <col min="7406" max="7406" width="12.28515625" style="24" customWidth="1"/>
    <col min="7407" max="7407" width="56.28515625" style="24" customWidth="1"/>
    <col min="7408" max="7423" width="10.7109375" style="24"/>
    <col min="7424" max="7424" width="17.42578125" style="24" customWidth="1"/>
    <col min="7425" max="7425" width="56.140625" style="24" customWidth="1"/>
    <col min="7426" max="7429" width="14.5703125" style="24" customWidth="1"/>
    <col min="7430" max="7661" width="11.42578125" style="24" customWidth="1"/>
    <col min="7662" max="7662" width="12.28515625" style="24" customWidth="1"/>
    <col min="7663" max="7663" width="56.28515625" style="24" customWidth="1"/>
    <col min="7664" max="7679" width="10.7109375" style="24"/>
    <col min="7680" max="7680" width="17.42578125" style="24" customWidth="1"/>
    <col min="7681" max="7681" width="56.140625" style="24" customWidth="1"/>
    <col min="7682" max="7685" width="14.5703125" style="24" customWidth="1"/>
    <col min="7686" max="7917" width="11.42578125" style="24" customWidth="1"/>
    <col min="7918" max="7918" width="12.28515625" style="24" customWidth="1"/>
    <col min="7919" max="7919" width="56.28515625" style="24" customWidth="1"/>
    <col min="7920" max="7935" width="10.7109375" style="24"/>
    <col min="7936" max="7936" width="17.42578125" style="24" customWidth="1"/>
    <col min="7937" max="7937" width="56.140625" style="24" customWidth="1"/>
    <col min="7938" max="7941" width="14.5703125" style="24" customWidth="1"/>
    <col min="7942" max="8173" width="11.42578125" style="24" customWidth="1"/>
    <col min="8174" max="8174" width="12.28515625" style="24" customWidth="1"/>
    <col min="8175" max="8175" width="56.28515625" style="24" customWidth="1"/>
    <col min="8176" max="8191" width="10.7109375" style="24"/>
    <col min="8192" max="8192" width="17.42578125" style="24" customWidth="1"/>
    <col min="8193" max="8193" width="56.140625" style="24" customWidth="1"/>
    <col min="8194" max="8197" width="14.5703125" style="24" customWidth="1"/>
    <col min="8198" max="8429" width="11.42578125" style="24" customWidth="1"/>
    <col min="8430" max="8430" width="12.28515625" style="24" customWidth="1"/>
    <col min="8431" max="8431" width="56.28515625" style="24" customWidth="1"/>
    <col min="8432" max="8447" width="10.7109375" style="24"/>
    <col min="8448" max="8448" width="17.42578125" style="24" customWidth="1"/>
    <col min="8449" max="8449" width="56.140625" style="24" customWidth="1"/>
    <col min="8450" max="8453" width="14.5703125" style="24" customWidth="1"/>
    <col min="8454" max="8685" width="11.42578125" style="24" customWidth="1"/>
    <col min="8686" max="8686" width="12.28515625" style="24" customWidth="1"/>
    <col min="8687" max="8687" width="56.28515625" style="24" customWidth="1"/>
    <col min="8688" max="8703" width="10.7109375" style="24"/>
    <col min="8704" max="8704" width="17.42578125" style="24" customWidth="1"/>
    <col min="8705" max="8705" width="56.140625" style="24" customWidth="1"/>
    <col min="8706" max="8709" width="14.5703125" style="24" customWidth="1"/>
    <col min="8710" max="8941" width="11.42578125" style="24" customWidth="1"/>
    <col min="8942" max="8942" width="12.28515625" style="24" customWidth="1"/>
    <col min="8943" max="8943" width="56.28515625" style="24" customWidth="1"/>
    <col min="8944" max="8959" width="10.7109375" style="24"/>
    <col min="8960" max="8960" width="17.42578125" style="24" customWidth="1"/>
    <col min="8961" max="8961" width="56.140625" style="24" customWidth="1"/>
    <col min="8962" max="8965" width="14.5703125" style="24" customWidth="1"/>
    <col min="8966" max="9197" width="11.42578125" style="24" customWidth="1"/>
    <col min="9198" max="9198" width="12.28515625" style="24" customWidth="1"/>
    <col min="9199" max="9199" width="56.28515625" style="24" customWidth="1"/>
    <col min="9200" max="9215" width="10.7109375" style="24"/>
    <col min="9216" max="9216" width="17.42578125" style="24" customWidth="1"/>
    <col min="9217" max="9217" width="56.140625" style="24" customWidth="1"/>
    <col min="9218" max="9221" width="14.5703125" style="24" customWidth="1"/>
    <col min="9222" max="9453" width="11.42578125" style="24" customWidth="1"/>
    <col min="9454" max="9454" width="12.28515625" style="24" customWidth="1"/>
    <col min="9455" max="9455" width="56.28515625" style="24" customWidth="1"/>
    <col min="9456" max="9471" width="10.7109375" style="24"/>
    <col min="9472" max="9472" width="17.42578125" style="24" customWidth="1"/>
    <col min="9473" max="9473" width="56.140625" style="24" customWidth="1"/>
    <col min="9474" max="9477" width="14.5703125" style="24" customWidth="1"/>
    <col min="9478" max="9709" width="11.42578125" style="24" customWidth="1"/>
    <col min="9710" max="9710" width="12.28515625" style="24" customWidth="1"/>
    <col min="9711" max="9711" width="56.28515625" style="24" customWidth="1"/>
    <col min="9712" max="9727" width="10.7109375" style="24"/>
    <col min="9728" max="9728" width="17.42578125" style="24" customWidth="1"/>
    <col min="9729" max="9729" width="56.140625" style="24" customWidth="1"/>
    <col min="9730" max="9733" width="14.5703125" style="24" customWidth="1"/>
    <col min="9734" max="9965" width="11.42578125" style="24" customWidth="1"/>
    <col min="9966" max="9966" width="12.28515625" style="24" customWidth="1"/>
    <col min="9967" max="9967" width="56.28515625" style="24" customWidth="1"/>
    <col min="9968" max="9983" width="10.7109375" style="24"/>
    <col min="9984" max="9984" width="17.42578125" style="24" customWidth="1"/>
    <col min="9985" max="9985" width="56.140625" style="24" customWidth="1"/>
    <col min="9986" max="9989" width="14.5703125" style="24" customWidth="1"/>
    <col min="9990" max="10221" width="11.42578125" style="24" customWidth="1"/>
    <col min="10222" max="10222" width="12.28515625" style="24" customWidth="1"/>
    <col min="10223" max="10223" width="56.28515625" style="24" customWidth="1"/>
    <col min="10224" max="10239" width="10.7109375" style="24"/>
    <col min="10240" max="10240" width="17.42578125" style="24" customWidth="1"/>
    <col min="10241" max="10241" width="56.140625" style="24" customWidth="1"/>
    <col min="10242" max="10245" width="14.5703125" style="24" customWidth="1"/>
    <col min="10246" max="10477" width="11.42578125" style="24" customWidth="1"/>
    <col min="10478" max="10478" width="12.28515625" style="24" customWidth="1"/>
    <col min="10479" max="10479" width="56.28515625" style="24" customWidth="1"/>
    <col min="10480" max="10495" width="10.7109375" style="24"/>
    <col min="10496" max="10496" width="17.42578125" style="24" customWidth="1"/>
    <col min="10497" max="10497" width="56.140625" style="24" customWidth="1"/>
    <col min="10498" max="10501" width="14.5703125" style="24" customWidth="1"/>
    <col min="10502" max="10733" width="11.42578125" style="24" customWidth="1"/>
    <col min="10734" max="10734" width="12.28515625" style="24" customWidth="1"/>
    <col min="10735" max="10735" width="56.28515625" style="24" customWidth="1"/>
    <col min="10736" max="10751" width="10.7109375" style="24"/>
    <col min="10752" max="10752" width="17.42578125" style="24" customWidth="1"/>
    <col min="10753" max="10753" width="56.140625" style="24" customWidth="1"/>
    <col min="10754" max="10757" width="14.5703125" style="24" customWidth="1"/>
    <col min="10758" max="10989" width="11.42578125" style="24" customWidth="1"/>
    <col min="10990" max="10990" width="12.28515625" style="24" customWidth="1"/>
    <col min="10991" max="10991" width="56.28515625" style="24" customWidth="1"/>
    <col min="10992" max="11007" width="10.7109375" style="24"/>
    <col min="11008" max="11008" width="17.42578125" style="24" customWidth="1"/>
    <col min="11009" max="11009" width="56.140625" style="24" customWidth="1"/>
    <col min="11010" max="11013" width="14.5703125" style="24" customWidth="1"/>
    <col min="11014" max="11245" width="11.42578125" style="24" customWidth="1"/>
    <col min="11246" max="11246" width="12.28515625" style="24" customWidth="1"/>
    <col min="11247" max="11247" width="56.28515625" style="24" customWidth="1"/>
    <col min="11248" max="11263" width="10.7109375" style="24"/>
    <col min="11264" max="11264" width="17.42578125" style="24" customWidth="1"/>
    <col min="11265" max="11265" width="56.140625" style="24" customWidth="1"/>
    <col min="11266" max="11269" width="14.5703125" style="24" customWidth="1"/>
    <col min="11270" max="11501" width="11.42578125" style="24" customWidth="1"/>
    <col min="11502" max="11502" width="12.28515625" style="24" customWidth="1"/>
    <col min="11503" max="11503" width="56.28515625" style="24" customWidth="1"/>
    <col min="11504" max="11519" width="10.7109375" style="24"/>
    <col min="11520" max="11520" width="17.42578125" style="24" customWidth="1"/>
    <col min="11521" max="11521" width="56.140625" style="24" customWidth="1"/>
    <col min="11522" max="11525" width="14.5703125" style="24" customWidth="1"/>
    <col min="11526" max="11757" width="11.42578125" style="24" customWidth="1"/>
    <col min="11758" max="11758" width="12.28515625" style="24" customWidth="1"/>
    <col min="11759" max="11759" width="56.28515625" style="24" customWidth="1"/>
    <col min="11760" max="11775" width="10.7109375" style="24"/>
    <col min="11776" max="11776" width="17.42578125" style="24" customWidth="1"/>
    <col min="11777" max="11777" width="56.140625" style="24" customWidth="1"/>
    <col min="11778" max="11781" width="14.5703125" style="24" customWidth="1"/>
    <col min="11782" max="12013" width="11.42578125" style="24" customWidth="1"/>
    <col min="12014" max="12014" width="12.28515625" style="24" customWidth="1"/>
    <col min="12015" max="12015" width="56.28515625" style="24" customWidth="1"/>
    <col min="12016" max="12031" width="10.7109375" style="24"/>
    <col min="12032" max="12032" width="17.42578125" style="24" customWidth="1"/>
    <col min="12033" max="12033" width="56.140625" style="24" customWidth="1"/>
    <col min="12034" max="12037" width="14.5703125" style="24" customWidth="1"/>
    <col min="12038" max="12269" width="11.42578125" style="24" customWidth="1"/>
    <col min="12270" max="12270" width="12.28515625" style="24" customWidth="1"/>
    <col min="12271" max="12271" width="56.28515625" style="24" customWidth="1"/>
    <col min="12272" max="12287" width="10.7109375" style="24"/>
    <col min="12288" max="12288" width="17.42578125" style="24" customWidth="1"/>
    <col min="12289" max="12289" width="56.140625" style="24" customWidth="1"/>
    <col min="12290" max="12293" width="14.5703125" style="24" customWidth="1"/>
    <col min="12294" max="12525" width="11.42578125" style="24" customWidth="1"/>
    <col min="12526" max="12526" width="12.28515625" style="24" customWidth="1"/>
    <col min="12527" max="12527" width="56.28515625" style="24" customWidth="1"/>
    <col min="12528" max="12543" width="10.7109375" style="24"/>
    <col min="12544" max="12544" width="17.42578125" style="24" customWidth="1"/>
    <col min="12545" max="12545" width="56.140625" style="24" customWidth="1"/>
    <col min="12546" max="12549" width="14.5703125" style="24" customWidth="1"/>
    <col min="12550" max="12781" width="11.42578125" style="24" customWidth="1"/>
    <col min="12782" max="12782" width="12.28515625" style="24" customWidth="1"/>
    <col min="12783" max="12783" width="56.28515625" style="24" customWidth="1"/>
    <col min="12784" max="12799" width="10.7109375" style="24"/>
    <col min="12800" max="12800" width="17.42578125" style="24" customWidth="1"/>
    <col min="12801" max="12801" width="56.140625" style="24" customWidth="1"/>
    <col min="12802" max="12805" width="14.5703125" style="24" customWidth="1"/>
    <col min="12806" max="13037" width="11.42578125" style="24" customWidth="1"/>
    <col min="13038" max="13038" width="12.28515625" style="24" customWidth="1"/>
    <col min="13039" max="13039" width="56.28515625" style="24" customWidth="1"/>
    <col min="13040" max="13055" width="10.7109375" style="24"/>
    <col min="13056" max="13056" width="17.42578125" style="24" customWidth="1"/>
    <col min="13057" max="13057" width="56.140625" style="24" customWidth="1"/>
    <col min="13058" max="13061" width="14.5703125" style="24" customWidth="1"/>
    <col min="13062" max="13293" width="11.42578125" style="24" customWidth="1"/>
    <col min="13294" max="13294" width="12.28515625" style="24" customWidth="1"/>
    <col min="13295" max="13295" width="56.28515625" style="24" customWidth="1"/>
    <col min="13296" max="13311" width="10.7109375" style="24"/>
    <col min="13312" max="13312" width="17.42578125" style="24" customWidth="1"/>
    <col min="13313" max="13313" width="56.140625" style="24" customWidth="1"/>
    <col min="13314" max="13317" width="14.5703125" style="24" customWidth="1"/>
    <col min="13318" max="13549" width="11.42578125" style="24" customWidth="1"/>
    <col min="13550" max="13550" width="12.28515625" style="24" customWidth="1"/>
    <col min="13551" max="13551" width="56.28515625" style="24" customWidth="1"/>
    <col min="13552" max="13567" width="10.7109375" style="24"/>
    <col min="13568" max="13568" width="17.42578125" style="24" customWidth="1"/>
    <col min="13569" max="13569" width="56.140625" style="24" customWidth="1"/>
    <col min="13570" max="13573" width="14.5703125" style="24" customWidth="1"/>
    <col min="13574" max="13805" width="11.42578125" style="24" customWidth="1"/>
    <col min="13806" max="13806" width="12.28515625" style="24" customWidth="1"/>
    <col min="13807" max="13807" width="56.28515625" style="24" customWidth="1"/>
    <col min="13808" max="13823" width="10.7109375" style="24"/>
    <col min="13824" max="13824" width="17.42578125" style="24" customWidth="1"/>
    <col min="13825" max="13825" width="56.140625" style="24" customWidth="1"/>
    <col min="13826" max="13829" width="14.5703125" style="24" customWidth="1"/>
    <col min="13830" max="14061" width="11.42578125" style="24" customWidth="1"/>
    <col min="14062" max="14062" width="12.28515625" style="24" customWidth="1"/>
    <col min="14063" max="14063" width="56.28515625" style="24" customWidth="1"/>
    <col min="14064" max="14079" width="10.7109375" style="24"/>
    <col min="14080" max="14080" width="17.42578125" style="24" customWidth="1"/>
    <col min="14081" max="14081" width="56.140625" style="24" customWidth="1"/>
    <col min="14082" max="14085" width="14.5703125" style="24" customWidth="1"/>
    <col min="14086" max="14317" width="11.42578125" style="24" customWidth="1"/>
    <col min="14318" max="14318" width="12.28515625" style="24" customWidth="1"/>
    <col min="14319" max="14319" width="56.28515625" style="24" customWidth="1"/>
    <col min="14320" max="14335" width="10.7109375" style="24"/>
    <col min="14336" max="14336" width="17.42578125" style="24" customWidth="1"/>
    <col min="14337" max="14337" width="56.140625" style="24" customWidth="1"/>
    <col min="14338" max="14341" width="14.5703125" style="24" customWidth="1"/>
    <col min="14342" max="14573" width="11.42578125" style="24" customWidth="1"/>
    <col min="14574" max="14574" width="12.28515625" style="24" customWidth="1"/>
    <col min="14575" max="14575" width="56.28515625" style="24" customWidth="1"/>
    <col min="14576" max="14591" width="10.7109375" style="24"/>
    <col min="14592" max="14592" width="17.42578125" style="24" customWidth="1"/>
    <col min="14593" max="14593" width="56.140625" style="24" customWidth="1"/>
    <col min="14594" max="14597" width="14.5703125" style="24" customWidth="1"/>
    <col min="14598" max="14829" width="11.42578125" style="24" customWidth="1"/>
    <col min="14830" max="14830" width="12.28515625" style="24" customWidth="1"/>
    <col min="14831" max="14831" width="56.28515625" style="24" customWidth="1"/>
    <col min="14832" max="14847" width="10.7109375" style="24"/>
    <col min="14848" max="14848" width="17.42578125" style="24" customWidth="1"/>
    <col min="14849" max="14849" width="56.140625" style="24" customWidth="1"/>
    <col min="14850" max="14853" width="14.5703125" style="24" customWidth="1"/>
    <col min="14854" max="15085" width="11.42578125" style="24" customWidth="1"/>
    <col min="15086" max="15086" width="12.28515625" style="24" customWidth="1"/>
    <col min="15087" max="15087" width="56.28515625" style="24" customWidth="1"/>
    <col min="15088" max="15103" width="10.7109375" style="24"/>
    <col min="15104" max="15104" width="17.42578125" style="24" customWidth="1"/>
    <col min="15105" max="15105" width="56.140625" style="24" customWidth="1"/>
    <col min="15106" max="15109" width="14.5703125" style="24" customWidth="1"/>
    <col min="15110" max="15341" width="11.42578125" style="24" customWidth="1"/>
    <col min="15342" max="15342" width="12.28515625" style="24" customWidth="1"/>
    <col min="15343" max="15343" width="56.28515625" style="24" customWidth="1"/>
    <col min="15344" max="15359" width="10.7109375" style="24"/>
    <col min="15360" max="15360" width="17.42578125" style="24" customWidth="1"/>
    <col min="15361" max="15361" width="56.140625" style="24" customWidth="1"/>
    <col min="15362" max="15365" width="14.5703125" style="24" customWidth="1"/>
    <col min="15366" max="15597" width="11.42578125" style="24" customWidth="1"/>
    <col min="15598" max="15598" width="12.28515625" style="24" customWidth="1"/>
    <col min="15599" max="15599" width="56.28515625" style="24" customWidth="1"/>
    <col min="15600" max="15615" width="10.7109375" style="24"/>
    <col min="15616" max="15616" width="17.42578125" style="24" customWidth="1"/>
    <col min="15617" max="15617" width="56.140625" style="24" customWidth="1"/>
    <col min="15618" max="15621" width="14.5703125" style="24" customWidth="1"/>
    <col min="15622" max="15853" width="11.42578125" style="24" customWidth="1"/>
    <col min="15854" max="15854" width="12.28515625" style="24" customWidth="1"/>
    <col min="15855" max="15855" width="56.28515625" style="24" customWidth="1"/>
    <col min="15856" max="15871" width="10.7109375" style="24"/>
    <col min="15872" max="15872" width="17.42578125" style="24" customWidth="1"/>
    <col min="15873" max="15873" width="56.140625" style="24" customWidth="1"/>
    <col min="15874" max="15877" width="14.5703125" style="24" customWidth="1"/>
    <col min="15878" max="16109" width="11.42578125" style="24" customWidth="1"/>
    <col min="16110" max="16110" width="12.28515625" style="24" customWidth="1"/>
    <col min="16111" max="16111" width="56.28515625" style="24" customWidth="1"/>
    <col min="16112" max="16127" width="10.7109375" style="24"/>
    <col min="16128" max="16128" width="17.42578125" style="24" customWidth="1"/>
    <col min="16129" max="16129" width="56.140625" style="24" customWidth="1"/>
    <col min="16130" max="16133" width="14.5703125" style="24" customWidth="1"/>
    <col min="16134" max="16365" width="11.42578125" style="24" customWidth="1"/>
    <col min="16366" max="16366" width="12.28515625" style="24" customWidth="1"/>
    <col min="16367" max="16367" width="56.28515625" style="24" customWidth="1"/>
    <col min="16368" max="16384" width="10.7109375" style="24"/>
  </cols>
  <sheetData>
    <row r="1" spans="1:16">
      <c r="A1" s="563" t="s">
        <v>35</v>
      </c>
      <c r="B1" s="563"/>
      <c r="C1" s="563"/>
      <c r="D1" s="563"/>
      <c r="E1" s="563"/>
      <c r="F1" s="563"/>
      <c r="G1" s="391"/>
      <c r="H1" s="391"/>
      <c r="I1" s="1"/>
      <c r="J1" s="1"/>
      <c r="K1" s="1"/>
      <c r="L1" s="1"/>
    </row>
    <row r="2" spans="1:16">
      <c r="A2" s="564" t="s">
        <v>36</v>
      </c>
      <c r="B2" s="564"/>
      <c r="C2" s="564"/>
      <c r="D2" s="564"/>
      <c r="E2" s="564"/>
      <c r="F2" s="564"/>
      <c r="G2" s="392"/>
      <c r="H2" s="392"/>
      <c r="I2" s="3"/>
      <c r="J2" s="3"/>
      <c r="K2" s="3"/>
      <c r="L2" s="3"/>
    </row>
    <row r="3" spans="1:16">
      <c r="A3" s="563" t="s">
        <v>37</v>
      </c>
      <c r="B3" s="563"/>
      <c r="C3" s="563"/>
      <c r="D3" s="563"/>
      <c r="E3" s="563"/>
      <c r="F3" s="563"/>
      <c r="G3" s="391"/>
      <c r="H3" s="391"/>
      <c r="I3" s="1"/>
      <c r="J3" s="1"/>
      <c r="K3" s="1"/>
      <c r="L3" s="1"/>
    </row>
    <row r="4" spans="1:16" s="116" customFormat="1" ht="56.25" customHeight="1">
      <c r="A4" s="148" t="s">
        <v>297</v>
      </c>
      <c r="B4" s="148"/>
      <c r="C4" s="148"/>
      <c r="D4" s="148"/>
      <c r="E4" s="148"/>
      <c r="F4" s="393"/>
      <c r="G4" s="393"/>
      <c r="H4" s="393"/>
    </row>
    <row r="5" spans="1:16" s="116" customFormat="1" ht="27.75" customHeight="1">
      <c r="A5" s="555" t="s">
        <v>106</v>
      </c>
      <c r="B5" s="149" t="s">
        <v>107</v>
      </c>
      <c r="C5" s="150" t="s">
        <v>165</v>
      </c>
      <c r="D5" s="151"/>
      <c r="E5" s="151"/>
      <c r="F5" s="151"/>
      <c r="G5" s="393"/>
      <c r="H5" s="393"/>
    </row>
    <row r="6" spans="1:16" s="116" customFormat="1" ht="24.75" customHeight="1">
      <c r="A6" s="556"/>
      <c r="B6" s="152"/>
      <c r="C6" s="7" t="s">
        <v>211</v>
      </c>
      <c r="D6" s="7" t="s">
        <v>208</v>
      </c>
      <c r="E6" s="7" t="s">
        <v>209</v>
      </c>
      <c r="F6" s="7" t="s">
        <v>216</v>
      </c>
      <c r="G6" s="393"/>
    </row>
    <row r="7" spans="1:16" s="51" customFormat="1" ht="32.25" customHeight="1">
      <c r="A7" s="153" t="s">
        <v>0</v>
      </c>
      <c r="B7" s="142" t="s">
        <v>111</v>
      </c>
      <c r="C7" s="88">
        <v>8.8651163700054951</v>
      </c>
      <c r="D7" s="88">
        <v>1.582761520122574</v>
      </c>
      <c r="E7" s="88">
        <v>3.4656516802568262</v>
      </c>
      <c r="F7" s="88">
        <v>-8.5310326599372388</v>
      </c>
      <c r="G7" s="394"/>
      <c r="H7" s="116"/>
      <c r="I7" s="116"/>
      <c r="J7" s="116"/>
      <c r="L7" s="454"/>
      <c r="M7" s="454"/>
      <c r="O7" s="320"/>
      <c r="P7" s="216"/>
    </row>
    <row r="8" spans="1:16" s="51" customFormat="1" ht="32.25" customHeight="1">
      <c r="A8" s="153" t="s">
        <v>2</v>
      </c>
      <c r="B8" s="154" t="s">
        <v>3</v>
      </c>
      <c r="C8" s="88">
        <v>-1.4984349825591607</v>
      </c>
      <c r="D8" s="88">
        <v>-20.103938592218512</v>
      </c>
      <c r="E8" s="88">
        <v>16.723761006948436</v>
      </c>
      <c r="F8" s="88">
        <v>-18.920567391618349</v>
      </c>
      <c r="G8" s="394"/>
      <c r="H8" s="116"/>
      <c r="I8" s="116"/>
      <c r="J8" s="116"/>
      <c r="L8" s="454"/>
      <c r="M8" s="454"/>
      <c r="O8" s="320"/>
      <c r="P8" s="216"/>
    </row>
    <row r="9" spans="1:16" s="51" customFormat="1" ht="32.25" customHeight="1">
      <c r="A9" s="153" t="s">
        <v>4</v>
      </c>
      <c r="B9" s="154" t="s">
        <v>112</v>
      </c>
      <c r="C9" s="88">
        <v>6.779861277788001</v>
      </c>
      <c r="D9" s="88">
        <v>5.7414776494619559</v>
      </c>
      <c r="E9" s="88">
        <v>-36.976136868056329</v>
      </c>
      <c r="F9" s="88">
        <v>50.163697432297568</v>
      </c>
      <c r="G9" s="394"/>
      <c r="H9" s="116"/>
      <c r="I9" s="116"/>
      <c r="J9" s="116"/>
      <c r="L9" s="454"/>
      <c r="M9" s="454"/>
      <c r="O9" s="320"/>
      <c r="P9" s="216"/>
    </row>
    <row r="10" spans="1:16" s="51" customFormat="1" ht="32.25" customHeight="1">
      <c r="A10" s="153" t="s">
        <v>6</v>
      </c>
      <c r="B10" s="86" t="s">
        <v>7</v>
      </c>
      <c r="C10" s="88">
        <v>1.0455950590233982</v>
      </c>
      <c r="D10" s="88">
        <v>-5.8550700050630411</v>
      </c>
      <c r="E10" s="88">
        <v>-23.871879301315786</v>
      </c>
      <c r="F10" s="88">
        <v>24.315380801503167</v>
      </c>
      <c r="G10" s="394"/>
      <c r="H10" s="394"/>
      <c r="I10" s="311"/>
      <c r="J10" s="216"/>
      <c r="L10" s="454"/>
      <c r="M10" s="454"/>
      <c r="O10" s="320"/>
      <c r="P10" s="216"/>
    </row>
    <row r="11" spans="1:16" s="51" customFormat="1" ht="32.25" customHeight="1">
      <c r="A11" s="153" t="s">
        <v>8</v>
      </c>
      <c r="B11" s="154" t="s">
        <v>9</v>
      </c>
      <c r="C11" s="88">
        <v>-12.210673335950801</v>
      </c>
      <c r="D11" s="88">
        <v>-2.3369726390948529</v>
      </c>
      <c r="E11" s="88">
        <v>-10.510274787089131</v>
      </c>
      <c r="F11" s="88">
        <v>5.7539990411585791</v>
      </c>
      <c r="G11" s="394"/>
      <c r="H11" s="394"/>
      <c r="I11" s="311"/>
      <c r="J11" s="216"/>
      <c r="L11" s="454"/>
      <c r="M11" s="454"/>
      <c r="O11" s="320"/>
      <c r="P11" s="216"/>
    </row>
    <row r="12" spans="1:16" s="51" customFormat="1" ht="32.25" customHeight="1">
      <c r="A12" s="155" t="s">
        <v>10</v>
      </c>
      <c r="B12" s="89" t="s">
        <v>171</v>
      </c>
      <c r="C12" s="88">
        <v>0.74756416680124005</v>
      </c>
      <c r="D12" s="88">
        <v>-9.885417168501931E-2</v>
      </c>
      <c r="E12" s="88">
        <v>-50.075886493125779</v>
      </c>
      <c r="F12" s="88">
        <v>89.565635713423461</v>
      </c>
      <c r="G12" s="394"/>
      <c r="H12" s="394"/>
      <c r="I12" s="311"/>
      <c r="J12" s="216"/>
      <c r="L12" s="454"/>
      <c r="M12" s="454"/>
      <c r="O12" s="320"/>
      <c r="P12" s="216"/>
    </row>
    <row r="13" spans="1:16" s="51" customFormat="1" ht="32.25" customHeight="1">
      <c r="A13" s="155" t="s">
        <v>12</v>
      </c>
      <c r="B13" s="89" t="s">
        <v>114</v>
      </c>
      <c r="C13" s="88">
        <v>4.4868692451309329</v>
      </c>
      <c r="D13" s="88">
        <v>4.7636582715802689</v>
      </c>
      <c r="E13" s="88">
        <v>-20.73851017368365</v>
      </c>
      <c r="F13" s="88">
        <v>19.400939032280533</v>
      </c>
      <c r="G13" s="394"/>
      <c r="H13" s="394"/>
      <c r="I13" s="311"/>
      <c r="J13" s="216"/>
      <c r="L13" s="454"/>
      <c r="M13" s="454"/>
      <c r="O13" s="374"/>
      <c r="P13" s="216"/>
    </row>
    <row r="14" spans="1:16" s="51" customFormat="1" ht="32.25" customHeight="1">
      <c r="A14" s="155" t="s">
        <v>14</v>
      </c>
      <c r="B14" s="86" t="s">
        <v>115</v>
      </c>
      <c r="C14" s="88">
        <v>-3.2321149473621347</v>
      </c>
      <c r="D14" s="88">
        <v>-0.87996487251686517</v>
      </c>
      <c r="E14" s="88">
        <v>-54.994706323160806</v>
      </c>
      <c r="F14" s="88">
        <v>110.28406974333484</v>
      </c>
      <c r="G14" s="394"/>
      <c r="H14" s="394"/>
      <c r="I14" s="311"/>
      <c r="J14" s="216"/>
      <c r="L14" s="454"/>
      <c r="M14" s="454"/>
      <c r="O14" s="374"/>
      <c r="P14" s="216"/>
    </row>
    <row r="15" spans="1:16" s="51" customFormat="1" ht="32.25" customHeight="1">
      <c r="A15" s="155" t="s">
        <v>16</v>
      </c>
      <c r="B15" s="86" t="s">
        <v>17</v>
      </c>
      <c r="C15" s="88">
        <v>2.375742104708138</v>
      </c>
      <c r="D15" s="88">
        <v>5.6363388153579592</v>
      </c>
      <c r="E15" s="88">
        <v>-24.758398214246952</v>
      </c>
      <c r="F15" s="88">
        <v>25.780101562799331</v>
      </c>
      <c r="G15" s="394"/>
      <c r="H15" s="394"/>
      <c r="I15" s="311"/>
      <c r="J15" s="216"/>
      <c r="L15" s="454"/>
      <c r="M15" s="454"/>
      <c r="O15" s="374"/>
      <c r="P15" s="216"/>
    </row>
    <row r="16" spans="1:16" s="51" customFormat="1" ht="32.25" customHeight="1">
      <c r="A16" s="155" t="s">
        <v>18</v>
      </c>
      <c r="B16" s="86" t="s">
        <v>116</v>
      </c>
      <c r="C16" s="88">
        <v>3.2476645343175079</v>
      </c>
      <c r="D16" s="88">
        <v>2.7229101928283939</v>
      </c>
      <c r="E16" s="88">
        <v>-0.84627823876250829</v>
      </c>
      <c r="F16" s="88">
        <v>-4.5532921381527416</v>
      </c>
      <c r="G16" s="394"/>
      <c r="H16" s="394"/>
      <c r="I16" s="311"/>
      <c r="J16" s="216"/>
      <c r="L16" s="454"/>
      <c r="M16" s="454"/>
      <c r="O16" s="374"/>
      <c r="P16" s="216"/>
    </row>
    <row r="17" spans="1:23" s="51" customFormat="1" ht="32.25" customHeight="1">
      <c r="A17" s="155" t="s">
        <v>20</v>
      </c>
      <c r="B17" s="91" t="s">
        <v>172</v>
      </c>
      <c r="C17" s="88">
        <v>2.7686605068842027</v>
      </c>
      <c r="D17" s="88">
        <v>1.9077627443512455</v>
      </c>
      <c r="E17" s="88">
        <v>-14.217189793056633</v>
      </c>
      <c r="F17" s="88">
        <v>10.323924939377932</v>
      </c>
      <c r="G17" s="394"/>
      <c r="H17" s="394"/>
      <c r="I17" s="311"/>
      <c r="J17" s="216"/>
      <c r="L17" s="454"/>
      <c r="M17" s="454"/>
      <c r="O17" s="374"/>
      <c r="P17" s="216"/>
    </row>
    <row r="18" spans="1:23" s="51" customFormat="1" ht="32.25" customHeight="1">
      <c r="A18" s="155" t="s">
        <v>22</v>
      </c>
      <c r="B18" s="91" t="s">
        <v>118</v>
      </c>
      <c r="C18" s="88">
        <v>7.0647417662056</v>
      </c>
      <c r="D18" s="88">
        <v>4.4515012819394286</v>
      </c>
      <c r="E18" s="88">
        <v>-8.721865491906911</v>
      </c>
      <c r="F18" s="88">
        <v>3.6819646387560141</v>
      </c>
      <c r="G18" s="394"/>
      <c r="H18" s="394"/>
      <c r="I18" s="311"/>
      <c r="J18" s="216"/>
      <c r="L18" s="454"/>
      <c r="M18" s="454"/>
      <c r="O18" s="374"/>
      <c r="P18" s="216"/>
    </row>
    <row r="19" spans="1:23" s="51" customFormat="1" ht="32.25" customHeight="1">
      <c r="A19" s="153" t="s">
        <v>24</v>
      </c>
      <c r="B19" s="154" t="s">
        <v>119</v>
      </c>
      <c r="C19" s="88">
        <v>6.5814311232046805</v>
      </c>
      <c r="D19" s="88">
        <v>5.777601803516859</v>
      </c>
      <c r="E19" s="88">
        <v>6.4454776478003026</v>
      </c>
      <c r="F19" s="88">
        <v>-11.091607426731358</v>
      </c>
      <c r="G19" s="394"/>
      <c r="H19" s="394"/>
      <c r="I19" s="311"/>
      <c r="J19" s="216"/>
      <c r="L19" s="454"/>
      <c r="M19" s="454"/>
      <c r="O19" s="374"/>
      <c r="P19" s="216"/>
    </row>
    <row r="20" spans="1:23" s="51" customFormat="1" ht="50.25" customHeight="1">
      <c r="A20" s="155" t="s">
        <v>26</v>
      </c>
      <c r="B20" s="93" t="s">
        <v>120</v>
      </c>
      <c r="C20" s="88">
        <v>2.2026341043706879</v>
      </c>
      <c r="D20" s="88">
        <v>-2.0928367222156083</v>
      </c>
      <c r="E20" s="88">
        <v>-45.287368937265512</v>
      </c>
      <c r="F20" s="88">
        <v>72.974615377356798</v>
      </c>
      <c r="G20" s="394"/>
      <c r="H20" s="394"/>
      <c r="I20" s="311"/>
      <c r="J20" s="216"/>
      <c r="L20" s="454"/>
      <c r="M20" s="454"/>
      <c r="O20" s="374"/>
      <c r="P20" s="216"/>
    </row>
    <row r="21" spans="1:23" s="51" customFormat="1" ht="32.25" customHeight="1">
      <c r="A21" s="156" t="s">
        <v>32</v>
      </c>
      <c r="B21" s="157" t="s">
        <v>121</v>
      </c>
      <c r="C21" s="98">
        <v>18.842097391681307</v>
      </c>
      <c r="D21" s="98">
        <v>-6.7806541241013747</v>
      </c>
      <c r="E21" s="98">
        <v>-15.722170539467982</v>
      </c>
      <c r="F21" s="98">
        <v>12.294020561976367</v>
      </c>
      <c r="G21" s="394"/>
      <c r="H21" s="394"/>
      <c r="I21" s="311"/>
      <c r="J21" s="216"/>
      <c r="L21" s="454"/>
      <c r="M21" s="454"/>
      <c r="O21" s="374"/>
      <c r="P21" s="216"/>
    </row>
    <row r="22" spans="1:23" s="51" customFormat="1" ht="32.25" customHeight="1">
      <c r="A22" s="159"/>
      <c r="B22" s="96" t="s">
        <v>203</v>
      </c>
      <c r="C22" s="98">
        <v>9.9415651268644751</v>
      </c>
      <c r="D22" s="98">
        <v>5.7612259800251024</v>
      </c>
      <c r="E22" s="98">
        <v>12.313570346227038</v>
      </c>
      <c r="F22" s="98">
        <v>-15.736840301794899</v>
      </c>
      <c r="G22" s="394"/>
      <c r="H22" s="394"/>
      <c r="I22" s="311"/>
      <c r="J22" s="216"/>
      <c r="L22" s="454"/>
      <c r="M22" s="454"/>
      <c r="O22" s="374"/>
      <c r="P22" s="216"/>
    </row>
    <row r="23" spans="1:23" s="51" customFormat="1" ht="32.25" customHeight="1">
      <c r="A23" s="160"/>
      <c r="B23" s="161" t="s">
        <v>123</v>
      </c>
      <c r="C23" s="117">
        <v>3.0534278530728045</v>
      </c>
      <c r="D23" s="117">
        <v>2.3211610812114998</v>
      </c>
      <c r="E23" s="117">
        <v>-21.335003952995578</v>
      </c>
      <c r="F23" s="117">
        <v>20.306321616094579</v>
      </c>
      <c r="G23" s="394"/>
      <c r="H23" s="394"/>
      <c r="I23" s="311"/>
      <c r="J23" s="216"/>
      <c r="L23" s="454"/>
      <c r="M23" s="454"/>
      <c r="O23" s="322"/>
      <c r="P23" s="216"/>
    </row>
    <row r="24" spans="1:23" s="164" customFormat="1" ht="32.25" customHeight="1">
      <c r="A24" s="163" t="s">
        <v>63</v>
      </c>
      <c r="B24" s="142" t="s">
        <v>124</v>
      </c>
      <c r="C24" s="98">
        <v>0.52899132917328018</v>
      </c>
      <c r="D24" s="98">
        <v>-3.8200459700310745</v>
      </c>
      <c r="E24" s="120">
        <v>-30.750500290063712</v>
      </c>
      <c r="F24" s="120">
        <v>36.663749976547365</v>
      </c>
      <c r="G24" s="394"/>
      <c r="H24" s="394"/>
      <c r="I24" s="311"/>
      <c r="J24" s="216"/>
      <c r="L24" s="454"/>
      <c r="M24" s="454"/>
      <c r="O24" s="320"/>
      <c r="P24" s="216"/>
    </row>
    <row r="25" spans="1:23" ht="50.25" customHeight="1">
      <c r="A25" s="165"/>
      <c r="B25" s="143" t="s">
        <v>125</v>
      </c>
      <c r="C25" s="113">
        <v>3.0010307744896068</v>
      </c>
      <c r="D25" s="113">
        <v>2.2200429427860797</v>
      </c>
      <c r="E25" s="117">
        <v>-21.476466384287846</v>
      </c>
      <c r="F25" s="117">
        <v>20.523056956087402</v>
      </c>
      <c r="H25" s="394"/>
      <c r="I25" s="311"/>
      <c r="J25" s="216"/>
      <c r="L25" s="454"/>
      <c r="M25" s="454"/>
      <c r="O25" s="374"/>
      <c r="P25" s="216"/>
    </row>
    <row r="26" spans="1:23">
      <c r="A26" s="166"/>
      <c r="B26" s="167"/>
      <c r="C26" s="168"/>
      <c r="D26" s="169"/>
      <c r="E26" s="168"/>
      <c r="H26" s="387"/>
      <c r="I26" s="216"/>
      <c r="O26" s="374"/>
      <c r="P26" s="216"/>
    </row>
    <row r="27" spans="1:23" s="2" customFormat="1" ht="12.75" customHeight="1">
      <c r="A27" s="574" t="s">
        <v>53</v>
      </c>
      <c r="B27" s="574"/>
      <c r="C27" s="574"/>
      <c r="D27" s="574"/>
      <c r="E27" s="574"/>
      <c r="F27" s="395"/>
      <c r="G27" s="395"/>
      <c r="H27" s="39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3" ht="15" customHeight="1">
      <c r="A28" s="29" t="s">
        <v>166</v>
      </c>
      <c r="B28" s="30"/>
      <c r="C28" s="30"/>
      <c r="D28" s="30"/>
      <c r="E28" s="30"/>
      <c r="F28" s="397"/>
      <c r="G28" s="397"/>
      <c r="H28" s="374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spans="1:23" ht="15" customHeight="1">
      <c r="A29" s="29" t="s">
        <v>167</v>
      </c>
      <c r="B29" s="30"/>
      <c r="C29" s="26"/>
      <c r="D29" s="26"/>
      <c r="E29" s="26"/>
      <c r="F29" s="397"/>
      <c r="G29" s="397"/>
      <c r="H29" s="374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spans="1:23" ht="15" customHeight="1">
      <c r="A30" s="29" t="s">
        <v>168</v>
      </c>
      <c r="B30" s="30"/>
      <c r="C30" s="26"/>
      <c r="D30" s="26"/>
      <c r="E30" s="26"/>
      <c r="F30" s="397"/>
      <c r="G30" s="397"/>
      <c r="H30" s="374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</row>
    <row r="31" spans="1:23" ht="15" customHeight="1">
      <c r="A31" s="29" t="s">
        <v>169</v>
      </c>
      <c r="B31" s="29"/>
      <c r="C31" s="26"/>
      <c r="D31" s="26"/>
      <c r="E31" s="26"/>
      <c r="F31" s="397"/>
      <c r="G31" s="397"/>
      <c r="H31" s="374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</row>
    <row r="32" spans="1:23" ht="15" customHeight="1">
      <c r="A32" s="29" t="s">
        <v>170</v>
      </c>
      <c r="B32" s="29"/>
      <c r="C32" s="26"/>
      <c r="D32" s="26"/>
      <c r="E32" s="26"/>
      <c r="F32" s="397"/>
      <c r="G32" s="397"/>
      <c r="H32" s="374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</row>
    <row r="33" spans="1:23" ht="15" customHeight="1">
      <c r="A33" s="116" t="s">
        <v>307</v>
      </c>
      <c r="B33" s="309"/>
      <c r="C33" s="310"/>
      <c r="D33" s="26"/>
      <c r="E33" s="26"/>
      <c r="F33" s="397"/>
      <c r="G33" s="397"/>
      <c r="H33" s="374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</row>
    <row r="34" spans="1:23" ht="15" customHeight="1">
      <c r="A34" s="116" t="s">
        <v>131</v>
      </c>
      <c r="B34" s="309"/>
      <c r="C34" s="455"/>
      <c r="D34" s="455"/>
      <c r="E34" s="455"/>
      <c r="F34" s="397"/>
      <c r="G34" s="397"/>
      <c r="H34" s="374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spans="1:23" ht="15" customHeight="1">
      <c r="A35" s="581" t="s">
        <v>132</v>
      </c>
      <c r="B35" s="581"/>
      <c r="C35" s="456"/>
      <c r="D35" s="456"/>
      <c r="E35" s="456"/>
      <c r="F35" s="397"/>
      <c r="G35" s="397"/>
      <c r="H35" s="374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spans="1:23" ht="15" customHeight="1">
      <c r="A36" s="540" t="s">
        <v>134</v>
      </c>
      <c r="B36" s="540"/>
      <c r="C36" s="456"/>
      <c r="D36" s="456"/>
      <c r="E36" s="456"/>
      <c r="F36" s="397"/>
      <c r="G36" s="397"/>
      <c r="H36" s="374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spans="1:23">
      <c r="A37" s="23" t="s">
        <v>52</v>
      </c>
      <c r="B37" s="23"/>
      <c r="C37" s="398"/>
      <c r="D37" s="398"/>
      <c r="E37" s="398"/>
    </row>
    <row r="38" spans="1:23">
      <c r="C38" s="398"/>
      <c r="D38" s="398"/>
      <c r="E38" s="398"/>
    </row>
    <row r="39" spans="1:23">
      <c r="C39" s="398"/>
      <c r="D39" s="398"/>
      <c r="E39" s="398"/>
    </row>
    <row r="40" spans="1:23">
      <c r="C40" s="398"/>
      <c r="D40" s="398"/>
      <c r="E40" s="398"/>
    </row>
    <row r="41" spans="1:23">
      <c r="C41" s="398"/>
      <c r="D41" s="398"/>
      <c r="E41" s="398"/>
    </row>
    <row r="42" spans="1:23">
      <c r="C42" s="398"/>
      <c r="D42" s="398"/>
      <c r="E42" s="398"/>
    </row>
    <row r="43" spans="1:23">
      <c r="C43" s="398"/>
      <c r="D43" s="398"/>
      <c r="E43" s="398"/>
    </row>
    <row r="44" spans="1:23">
      <c r="C44" s="398"/>
      <c r="D44" s="398"/>
      <c r="E44" s="398"/>
    </row>
    <row r="45" spans="1:23">
      <c r="C45" s="398"/>
      <c r="D45" s="398"/>
      <c r="E45" s="398"/>
    </row>
    <row r="46" spans="1:23">
      <c r="C46" s="398"/>
      <c r="D46" s="398"/>
      <c r="E46" s="398"/>
    </row>
    <row r="47" spans="1:23">
      <c r="C47" s="398"/>
      <c r="D47" s="398"/>
      <c r="E47" s="398"/>
    </row>
    <row r="48" spans="1:23">
      <c r="C48" s="398"/>
      <c r="D48" s="398"/>
      <c r="E48" s="398"/>
    </row>
    <row r="49" spans="4:4">
      <c r="D49" s="144"/>
    </row>
    <row r="50" spans="4:4">
      <c r="D50" s="144"/>
    </row>
    <row r="51" spans="4:4">
      <c r="D51" s="144"/>
    </row>
    <row r="52" spans="4:4">
      <c r="D52" s="144"/>
    </row>
    <row r="53" spans="4:4">
      <c r="D53" s="144"/>
    </row>
    <row r="54" spans="4:4">
      <c r="D54" s="144"/>
    </row>
    <row r="55" spans="4:4">
      <c r="D55" s="144"/>
    </row>
    <row r="56" spans="4:4">
      <c r="D56" s="144"/>
    </row>
    <row r="57" spans="4:4">
      <c r="D57" s="144"/>
    </row>
    <row r="58" spans="4:4">
      <c r="D58" s="144"/>
    </row>
  </sheetData>
  <mergeCells count="6">
    <mergeCell ref="A35:B35"/>
    <mergeCell ref="A1:F1"/>
    <mergeCell ref="A2:F2"/>
    <mergeCell ref="A3:F3"/>
    <mergeCell ref="A5:A6"/>
    <mergeCell ref="A27:E27"/>
  </mergeCells>
  <printOptions horizontalCentered="1"/>
  <pageMargins left="0.19685039370078741" right="0.19685039370078741" top="0.59055118110236227" bottom="0.59055118110236227" header="0.31496062992125984" footer="0.31496062992125984"/>
  <pageSetup scale="65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tabColor theme="6" tint="0.79998168889431442"/>
  </sheetPr>
  <dimension ref="A1:P58"/>
  <sheetViews>
    <sheetView zoomScale="80" zoomScaleNormal="80" zoomScaleSheetLayoutView="80" workbookViewId="0">
      <selection sqref="A1:F1"/>
    </sheetView>
  </sheetViews>
  <sheetFormatPr baseColWidth="10" defaultColWidth="10.7109375" defaultRowHeight="12.75"/>
  <cols>
    <col min="1" max="1" width="17.42578125" style="24" customWidth="1"/>
    <col min="2" max="2" width="58.42578125" style="24" customWidth="1"/>
    <col min="3" max="5" width="14.5703125" style="24" customWidth="1"/>
    <col min="6" max="6" width="14.7109375" style="24" customWidth="1"/>
    <col min="7" max="7" width="11.42578125" style="223" customWidth="1"/>
    <col min="8" max="230" width="11.42578125" style="24" customWidth="1"/>
    <col min="231" max="231" width="12.28515625" style="24" customWidth="1"/>
    <col min="232" max="232" width="56.28515625" style="24" customWidth="1"/>
    <col min="233" max="248" width="10.7109375" style="24"/>
    <col min="249" max="249" width="17.42578125" style="24" customWidth="1"/>
    <col min="250" max="250" width="58.42578125" style="24" customWidth="1"/>
    <col min="251" max="254" width="14.5703125" style="24" customWidth="1"/>
    <col min="255" max="486" width="11.42578125" style="24" customWidth="1"/>
    <col min="487" max="487" width="12.28515625" style="24" customWidth="1"/>
    <col min="488" max="488" width="56.28515625" style="24" customWidth="1"/>
    <col min="489" max="504" width="10.7109375" style="24"/>
    <col min="505" max="505" width="17.42578125" style="24" customWidth="1"/>
    <col min="506" max="506" width="58.42578125" style="24" customWidth="1"/>
    <col min="507" max="510" width="14.5703125" style="24" customWidth="1"/>
    <col min="511" max="742" width="11.42578125" style="24" customWidth="1"/>
    <col min="743" max="743" width="12.28515625" style="24" customWidth="1"/>
    <col min="744" max="744" width="56.28515625" style="24" customWidth="1"/>
    <col min="745" max="760" width="10.7109375" style="24"/>
    <col min="761" max="761" width="17.42578125" style="24" customWidth="1"/>
    <col min="762" max="762" width="58.42578125" style="24" customWidth="1"/>
    <col min="763" max="766" width="14.5703125" style="24" customWidth="1"/>
    <col min="767" max="998" width="11.42578125" style="24" customWidth="1"/>
    <col min="999" max="999" width="12.28515625" style="24" customWidth="1"/>
    <col min="1000" max="1000" width="56.28515625" style="24" customWidth="1"/>
    <col min="1001" max="1016" width="10.7109375" style="24"/>
    <col min="1017" max="1017" width="17.42578125" style="24" customWidth="1"/>
    <col min="1018" max="1018" width="58.42578125" style="24" customWidth="1"/>
    <col min="1019" max="1022" width="14.5703125" style="24" customWidth="1"/>
    <col min="1023" max="1254" width="11.42578125" style="24" customWidth="1"/>
    <col min="1255" max="1255" width="12.28515625" style="24" customWidth="1"/>
    <col min="1256" max="1256" width="56.28515625" style="24" customWidth="1"/>
    <col min="1257" max="1272" width="10.7109375" style="24"/>
    <col min="1273" max="1273" width="17.42578125" style="24" customWidth="1"/>
    <col min="1274" max="1274" width="58.42578125" style="24" customWidth="1"/>
    <col min="1275" max="1278" width="14.5703125" style="24" customWidth="1"/>
    <col min="1279" max="1510" width="11.42578125" style="24" customWidth="1"/>
    <col min="1511" max="1511" width="12.28515625" style="24" customWidth="1"/>
    <col min="1512" max="1512" width="56.28515625" style="24" customWidth="1"/>
    <col min="1513" max="1528" width="10.7109375" style="24"/>
    <col min="1529" max="1529" width="17.42578125" style="24" customWidth="1"/>
    <col min="1530" max="1530" width="58.42578125" style="24" customWidth="1"/>
    <col min="1531" max="1534" width="14.5703125" style="24" customWidth="1"/>
    <col min="1535" max="1766" width="11.42578125" style="24" customWidth="1"/>
    <col min="1767" max="1767" width="12.28515625" style="24" customWidth="1"/>
    <col min="1768" max="1768" width="56.28515625" style="24" customWidth="1"/>
    <col min="1769" max="1784" width="10.7109375" style="24"/>
    <col min="1785" max="1785" width="17.42578125" style="24" customWidth="1"/>
    <col min="1786" max="1786" width="58.42578125" style="24" customWidth="1"/>
    <col min="1787" max="1790" width="14.5703125" style="24" customWidth="1"/>
    <col min="1791" max="2022" width="11.42578125" style="24" customWidth="1"/>
    <col min="2023" max="2023" width="12.28515625" style="24" customWidth="1"/>
    <col min="2024" max="2024" width="56.28515625" style="24" customWidth="1"/>
    <col min="2025" max="2040" width="10.7109375" style="24"/>
    <col min="2041" max="2041" width="17.42578125" style="24" customWidth="1"/>
    <col min="2042" max="2042" width="58.42578125" style="24" customWidth="1"/>
    <col min="2043" max="2046" width="14.5703125" style="24" customWidth="1"/>
    <col min="2047" max="2278" width="11.42578125" style="24" customWidth="1"/>
    <col min="2279" max="2279" width="12.28515625" style="24" customWidth="1"/>
    <col min="2280" max="2280" width="56.28515625" style="24" customWidth="1"/>
    <col min="2281" max="2296" width="10.7109375" style="24"/>
    <col min="2297" max="2297" width="17.42578125" style="24" customWidth="1"/>
    <col min="2298" max="2298" width="58.42578125" style="24" customWidth="1"/>
    <col min="2299" max="2302" width="14.5703125" style="24" customWidth="1"/>
    <col min="2303" max="2534" width="11.42578125" style="24" customWidth="1"/>
    <col min="2535" max="2535" width="12.28515625" style="24" customWidth="1"/>
    <col min="2536" max="2536" width="56.28515625" style="24" customWidth="1"/>
    <col min="2537" max="2552" width="10.7109375" style="24"/>
    <col min="2553" max="2553" width="17.42578125" style="24" customWidth="1"/>
    <col min="2554" max="2554" width="58.42578125" style="24" customWidth="1"/>
    <col min="2555" max="2558" width="14.5703125" style="24" customWidth="1"/>
    <col min="2559" max="2790" width="11.42578125" style="24" customWidth="1"/>
    <col min="2791" max="2791" width="12.28515625" style="24" customWidth="1"/>
    <col min="2792" max="2792" width="56.28515625" style="24" customWidth="1"/>
    <col min="2793" max="2808" width="10.7109375" style="24"/>
    <col min="2809" max="2809" width="17.42578125" style="24" customWidth="1"/>
    <col min="2810" max="2810" width="58.42578125" style="24" customWidth="1"/>
    <col min="2811" max="2814" width="14.5703125" style="24" customWidth="1"/>
    <col min="2815" max="3046" width="11.42578125" style="24" customWidth="1"/>
    <col min="3047" max="3047" width="12.28515625" style="24" customWidth="1"/>
    <col min="3048" max="3048" width="56.28515625" style="24" customWidth="1"/>
    <col min="3049" max="3064" width="10.7109375" style="24"/>
    <col min="3065" max="3065" width="17.42578125" style="24" customWidth="1"/>
    <col min="3066" max="3066" width="58.42578125" style="24" customWidth="1"/>
    <col min="3067" max="3070" width="14.5703125" style="24" customWidth="1"/>
    <col min="3071" max="3302" width="11.42578125" style="24" customWidth="1"/>
    <col min="3303" max="3303" width="12.28515625" style="24" customWidth="1"/>
    <col min="3304" max="3304" width="56.28515625" style="24" customWidth="1"/>
    <col min="3305" max="3320" width="10.7109375" style="24"/>
    <col min="3321" max="3321" width="17.42578125" style="24" customWidth="1"/>
    <col min="3322" max="3322" width="58.42578125" style="24" customWidth="1"/>
    <col min="3323" max="3326" width="14.5703125" style="24" customWidth="1"/>
    <col min="3327" max="3558" width="11.42578125" style="24" customWidth="1"/>
    <col min="3559" max="3559" width="12.28515625" style="24" customWidth="1"/>
    <col min="3560" max="3560" width="56.28515625" style="24" customWidth="1"/>
    <col min="3561" max="3576" width="10.7109375" style="24"/>
    <col min="3577" max="3577" width="17.42578125" style="24" customWidth="1"/>
    <col min="3578" max="3578" width="58.42578125" style="24" customWidth="1"/>
    <col min="3579" max="3582" width="14.5703125" style="24" customWidth="1"/>
    <col min="3583" max="3814" width="11.42578125" style="24" customWidth="1"/>
    <col min="3815" max="3815" width="12.28515625" style="24" customWidth="1"/>
    <col min="3816" max="3816" width="56.28515625" style="24" customWidth="1"/>
    <col min="3817" max="3832" width="10.7109375" style="24"/>
    <col min="3833" max="3833" width="17.42578125" style="24" customWidth="1"/>
    <col min="3834" max="3834" width="58.42578125" style="24" customWidth="1"/>
    <col min="3835" max="3838" width="14.5703125" style="24" customWidth="1"/>
    <col min="3839" max="4070" width="11.42578125" style="24" customWidth="1"/>
    <col min="4071" max="4071" width="12.28515625" style="24" customWidth="1"/>
    <col min="4072" max="4072" width="56.28515625" style="24" customWidth="1"/>
    <col min="4073" max="4088" width="10.7109375" style="24"/>
    <col min="4089" max="4089" width="17.42578125" style="24" customWidth="1"/>
    <col min="4090" max="4090" width="58.42578125" style="24" customWidth="1"/>
    <col min="4091" max="4094" width="14.5703125" style="24" customWidth="1"/>
    <col min="4095" max="4326" width="11.42578125" style="24" customWidth="1"/>
    <col min="4327" max="4327" width="12.28515625" style="24" customWidth="1"/>
    <col min="4328" max="4328" width="56.28515625" style="24" customWidth="1"/>
    <col min="4329" max="4344" width="10.7109375" style="24"/>
    <col min="4345" max="4345" width="17.42578125" style="24" customWidth="1"/>
    <col min="4346" max="4346" width="58.42578125" style="24" customWidth="1"/>
    <col min="4347" max="4350" width="14.5703125" style="24" customWidth="1"/>
    <col min="4351" max="4582" width="11.42578125" style="24" customWidth="1"/>
    <col min="4583" max="4583" width="12.28515625" style="24" customWidth="1"/>
    <col min="4584" max="4584" width="56.28515625" style="24" customWidth="1"/>
    <col min="4585" max="4600" width="10.7109375" style="24"/>
    <col min="4601" max="4601" width="17.42578125" style="24" customWidth="1"/>
    <col min="4602" max="4602" width="58.42578125" style="24" customWidth="1"/>
    <col min="4603" max="4606" width="14.5703125" style="24" customWidth="1"/>
    <col min="4607" max="4838" width="11.42578125" style="24" customWidth="1"/>
    <col min="4839" max="4839" width="12.28515625" style="24" customWidth="1"/>
    <col min="4840" max="4840" width="56.28515625" style="24" customWidth="1"/>
    <col min="4841" max="4856" width="10.7109375" style="24"/>
    <col min="4857" max="4857" width="17.42578125" style="24" customWidth="1"/>
    <col min="4858" max="4858" width="58.42578125" style="24" customWidth="1"/>
    <col min="4859" max="4862" width="14.5703125" style="24" customWidth="1"/>
    <col min="4863" max="5094" width="11.42578125" style="24" customWidth="1"/>
    <col min="5095" max="5095" width="12.28515625" style="24" customWidth="1"/>
    <col min="5096" max="5096" width="56.28515625" style="24" customWidth="1"/>
    <col min="5097" max="5112" width="10.7109375" style="24"/>
    <col min="5113" max="5113" width="17.42578125" style="24" customWidth="1"/>
    <col min="5114" max="5114" width="58.42578125" style="24" customWidth="1"/>
    <col min="5115" max="5118" width="14.5703125" style="24" customWidth="1"/>
    <col min="5119" max="5350" width="11.42578125" style="24" customWidth="1"/>
    <col min="5351" max="5351" width="12.28515625" style="24" customWidth="1"/>
    <col min="5352" max="5352" width="56.28515625" style="24" customWidth="1"/>
    <col min="5353" max="5368" width="10.7109375" style="24"/>
    <col min="5369" max="5369" width="17.42578125" style="24" customWidth="1"/>
    <col min="5370" max="5370" width="58.42578125" style="24" customWidth="1"/>
    <col min="5371" max="5374" width="14.5703125" style="24" customWidth="1"/>
    <col min="5375" max="5606" width="11.42578125" style="24" customWidth="1"/>
    <col min="5607" max="5607" width="12.28515625" style="24" customWidth="1"/>
    <col min="5608" max="5608" width="56.28515625" style="24" customWidth="1"/>
    <col min="5609" max="5624" width="10.7109375" style="24"/>
    <col min="5625" max="5625" width="17.42578125" style="24" customWidth="1"/>
    <col min="5626" max="5626" width="58.42578125" style="24" customWidth="1"/>
    <col min="5627" max="5630" width="14.5703125" style="24" customWidth="1"/>
    <col min="5631" max="5862" width="11.42578125" style="24" customWidth="1"/>
    <col min="5863" max="5863" width="12.28515625" style="24" customWidth="1"/>
    <col min="5864" max="5864" width="56.28515625" style="24" customWidth="1"/>
    <col min="5865" max="5880" width="10.7109375" style="24"/>
    <col min="5881" max="5881" width="17.42578125" style="24" customWidth="1"/>
    <col min="5882" max="5882" width="58.42578125" style="24" customWidth="1"/>
    <col min="5883" max="5886" width="14.5703125" style="24" customWidth="1"/>
    <col min="5887" max="6118" width="11.42578125" style="24" customWidth="1"/>
    <col min="6119" max="6119" width="12.28515625" style="24" customWidth="1"/>
    <col min="6120" max="6120" width="56.28515625" style="24" customWidth="1"/>
    <col min="6121" max="6136" width="10.7109375" style="24"/>
    <col min="6137" max="6137" width="17.42578125" style="24" customWidth="1"/>
    <col min="6138" max="6138" width="58.42578125" style="24" customWidth="1"/>
    <col min="6139" max="6142" width="14.5703125" style="24" customWidth="1"/>
    <col min="6143" max="6374" width="11.42578125" style="24" customWidth="1"/>
    <col min="6375" max="6375" width="12.28515625" style="24" customWidth="1"/>
    <col min="6376" max="6376" width="56.28515625" style="24" customWidth="1"/>
    <col min="6377" max="6392" width="10.7109375" style="24"/>
    <col min="6393" max="6393" width="17.42578125" style="24" customWidth="1"/>
    <col min="6394" max="6394" width="58.42578125" style="24" customWidth="1"/>
    <col min="6395" max="6398" width="14.5703125" style="24" customWidth="1"/>
    <col min="6399" max="6630" width="11.42578125" style="24" customWidth="1"/>
    <col min="6631" max="6631" width="12.28515625" style="24" customWidth="1"/>
    <col min="6632" max="6632" width="56.28515625" style="24" customWidth="1"/>
    <col min="6633" max="6648" width="10.7109375" style="24"/>
    <col min="6649" max="6649" width="17.42578125" style="24" customWidth="1"/>
    <col min="6650" max="6650" width="58.42578125" style="24" customWidth="1"/>
    <col min="6651" max="6654" width="14.5703125" style="24" customWidth="1"/>
    <col min="6655" max="6886" width="11.42578125" style="24" customWidth="1"/>
    <col min="6887" max="6887" width="12.28515625" style="24" customWidth="1"/>
    <col min="6888" max="6888" width="56.28515625" style="24" customWidth="1"/>
    <col min="6889" max="6904" width="10.7109375" style="24"/>
    <col min="6905" max="6905" width="17.42578125" style="24" customWidth="1"/>
    <col min="6906" max="6906" width="58.42578125" style="24" customWidth="1"/>
    <col min="6907" max="6910" width="14.5703125" style="24" customWidth="1"/>
    <col min="6911" max="7142" width="11.42578125" style="24" customWidth="1"/>
    <col min="7143" max="7143" width="12.28515625" style="24" customWidth="1"/>
    <col min="7144" max="7144" width="56.28515625" style="24" customWidth="1"/>
    <col min="7145" max="7160" width="10.7109375" style="24"/>
    <col min="7161" max="7161" width="17.42578125" style="24" customWidth="1"/>
    <col min="7162" max="7162" width="58.42578125" style="24" customWidth="1"/>
    <col min="7163" max="7166" width="14.5703125" style="24" customWidth="1"/>
    <col min="7167" max="7398" width="11.42578125" style="24" customWidth="1"/>
    <col min="7399" max="7399" width="12.28515625" style="24" customWidth="1"/>
    <col min="7400" max="7400" width="56.28515625" style="24" customWidth="1"/>
    <col min="7401" max="7416" width="10.7109375" style="24"/>
    <col min="7417" max="7417" width="17.42578125" style="24" customWidth="1"/>
    <col min="7418" max="7418" width="58.42578125" style="24" customWidth="1"/>
    <col min="7419" max="7422" width="14.5703125" style="24" customWidth="1"/>
    <col min="7423" max="7654" width="11.42578125" style="24" customWidth="1"/>
    <col min="7655" max="7655" width="12.28515625" style="24" customWidth="1"/>
    <col min="7656" max="7656" width="56.28515625" style="24" customWidth="1"/>
    <col min="7657" max="7672" width="10.7109375" style="24"/>
    <col min="7673" max="7673" width="17.42578125" style="24" customWidth="1"/>
    <col min="7674" max="7674" width="58.42578125" style="24" customWidth="1"/>
    <col min="7675" max="7678" width="14.5703125" style="24" customWidth="1"/>
    <col min="7679" max="7910" width="11.42578125" style="24" customWidth="1"/>
    <col min="7911" max="7911" width="12.28515625" style="24" customWidth="1"/>
    <col min="7912" max="7912" width="56.28515625" style="24" customWidth="1"/>
    <col min="7913" max="7928" width="10.7109375" style="24"/>
    <col min="7929" max="7929" width="17.42578125" style="24" customWidth="1"/>
    <col min="7930" max="7930" width="58.42578125" style="24" customWidth="1"/>
    <col min="7931" max="7934" width="14.5703125" style="24" customWidth="1"/>
    <col min="7935" max="8166" width="11.42578125" style="24" customWidth="1"/>
    <col min="8167" max="8167" width="12.28515625" style="24" customWidth="1"/>
    <col min="8168" max="8168" width="56.28515625" style="24" customWidth="1"/>
    <col min="8169" max="8184" width="10.7109375" style="24"/>
    <col min="8185" max="8185" width="17.42578125" style="24" customWidth="1"/>
    <col min="8186" max="8186" width="58.42578125" style="24" customWidth="1"/>
    <col min="8187" max="8190" width="14.5703125" style="24" customWidth="1"/>
    <col min="8191" max="8422" width="11.42578125" style="24" customWidth="1"/>
    <col min="8423" max="8423" width="12.28515625" style="24" customWidth="1"/>
    <col min="8424" max="8424" width="56.28515625" style="24" customWidth="1"/>
    <col min="8425" max="8440" width="10.7109375" style="24"/>
    <col min="8441" max="8441" width="17.42578125" style="24" customWidth="1"/>
    <col min="8442" max="8442" width="58.42578125" style="24" customWidth="1"/>
    <col min="8443" max="8446" width="14.5703125" style="24" customWidth="1"/>
    <col min="8447" max="8678" width="11.42578125" style="24" customWidth="1"/>
    <col min="8679" max="8679" width="12.28515625" style="24" customWidth="1"/>
    <col min="8680" max="8680" width="56.28515625" style="24" customWidth="1"/>
    <col min="8681" max="8696" width="10.7109375" style="24"/>
    <col min="8697" max="8697" width="17.42578125" style="24" customWidth="1"/>
    <col min="8698" max="8698" width="58.42578125" style="24" customWidth="1"/>
    <col min="8699" max="8702" width="14.5703125" style="24" customWidth="1"/>
    <col min="8703" max="8934" width="11.42578125" style="24" customWidth="1"/>
    <col min="8935" max="8935" width="12.28515625" style="24" customWidth="1"/>
    <col min="8936" max="8936" width="56.28515625" style="24" customWidth="1"/>
    <col min="8937" max="8952" width="10.7109375" style="24"/>
    <col min="8953" max="8953" width="17.42578125" style="24" customWidth="1"/>
    <col min="8954" max="8954" width="58.42578125" style="24" customWidth="1"/>
    <col min="8955" max="8958" width="14.5703125" style="24" customWidth="1"/>
    <col min="8959" max="9190" width="11.42578125" style="24" customWidth="1"/>
    <col min="9191" max="9191" width="12.28515625" style="24" customWidth="1"/>
    <col min="9192" max="9192" width="56.28515625" style="24" customWidth="1"/>
    <col min="9193" max="9208" width="10.7109375" style="24"/>
    <col min="9209" max="9209" width="17.42578125" style="24" customWidth="1"/>
    <col min="9210" max="9210" width="58.42578125" style="24" customWidth="1"/>
    <col min="9211" max="9214" width="14.5703125" style="24" customWidth="1"/>
    <col min="9215" max="9446" width="11.42578125" style="24" customWidth="1"/>
    <col min="9447" max="9447" width="12.28515625" style="24" customWidth="1"/>
    <col min="9448" max="9448" width="56.28515625" style="24" customWidth="1"/>
    <col min="9449" max="9464" width="10.7109375" style="24"/>
    <col min="9465" max="9465" width="17.42578125" style="24" customWidth="1"/>
    <col min="9466" max="9466" width="58.42578125" style="24" customWidth="1"/>
    <col min="9467" max="9470" width="14.5703125" style="24" customWidth="1"/>
    <col min="9471" max="9702" width="11.42578125" style="24" customWidth="1"/>
    <col min="9703" max="9703" width="12.28515625" style="24" customWidth="1"/>
    <col min="9704" max="9704" width="56.28515625" style="24" customWidth="1"/>
    <col min="9705" max="9720" width="10.7109375" style="24"/>
    <col min="9721" max="9721" width="17.42578125" style="24" customWidth="1"/>
    <col min="9722" max="9722" width="58.42578125" style="24" customWidth="1"/>
    <col min="9723" max="9726" width="14.5703125" style="24" customWidth="1"/>
    <col min="9727" max="9958" width="11.42578125" style="24" customWidth="1"/>
    <col min="9959" max="9959" width="12.28515625" style="24" customWidth="1"/>
    <col min="9960" max="9960" width="56.28515625" style="24" customWidth="1"/>
    <col min="9961" max="9976" width="10.7109375" style="24"/>
    <col min="9977" max="9977" width="17.42578125" style="24" customWidth="1"/>
    <col min="9978" max="9978" width="58.42578125" style="24" customWidth="1"/>
    <col min="9979" max="9982" width="14.5703125" style="24" customWidth="1"/>
    <col min="9983" max="10214" width="11.42578125" style="24" customWidth="1"/>
    <col min="10215" max="10215" width="12.28515625" style="24" customWidth="1"/>
    <col min="10216" max="10216" width="56.28515625" style="24" customWidth="1"/>
    <col min="10217" max="10232" width="10.7109375" style="24"/>
    <col min="10233" max="10233" width="17.42578125" style="24" customWidth="1"/>
    <col min="10234" max="10234" width="58.42578125" style="24" customWidth="1"/>
    <col min="10235" max="10238" width="14.5703125" style="24" customWidth="1"/>
    <col min="10239" max="10470" width="11.42578125" style="24" customWidth="1"/>
    <col min="10471" max="10471" width="12.28515625" style="24" customWidth="1"/>
    <col min="10472" max="10472" width="56.28515625" style="24" customWidth="1"/>
    <col min="10473" max="10488" width="10.7109375" style="24"/>
    <col min="10489" max="10489" width="17.42578125" style="24" customWidth="1"/>
    <col min="10490" max="10490" width="58.42578125" style="24" customWidth="1"/>
    <col min="10491" max="10494" width="14.5703125" style="24" customWidth="1"/>
    <col min="10495" max="10726" width="11.42578125" style="24" customWidth="1"/>
    <col min="10727" max="10727" width="12.28515625" style="24" customWidth="1"/>
    <col min="10728" max="10728" width="56.28515625" style="24" customWidth="1"/>
    <col min="10729" max="10744" width="10.7109375" style="24"/>
    <col min="10745" max="10745" width="17.42578125" style="24" customWidth="1"/>
    <col min="10746" max="10746" width="58.42578125" style="24" customWidth="1"/>
    <col min="10747" max="10750" width="14.5703125" style="24" customWidth="1"/>
    <col min="10751" max="10982" width="11.42578125" style="24" customWidth="1"/>
    <col min="10983" max="10983" width="12.28515625" style="24" customWidth="1"/>
    <col min="10984" max="10984" width="56.28515625" style="24" customWidth="1"/>
    <col min="10985" max="11000" width="10.7109375" style="24"/>
    <col min="11001" max="11001" width="17.42578125" style="24" customWidth="1"/>
    <col min="11002" max="11002" width="58.42578125" style="24" customWidth="1"/>
    <col min="11003" max="11006" width="14.5703125" style="24" customWidth="1"/>
    <col min="11007" max="11238" width="11.42578125" style="24" customWidth="1"/>
    <col min="11239" max="11239" width="12.28515625" style="24" customWidth="1"/>
    <col min="11240" max="11240" width="56.28515625" style="24" customWidth="1"/>
    <col min="11241" max="11256" width="10.7109375" style="24"/>
    <col min="11257" max="11257" width="17.42578125" style="24" customWidth="1"/>
    <col min="11258" max="11258" width="58.42578125" style="24" customWidth="1"/>
    <col min="11259" max="11262" width="14.5703125" style="24" customWidth="1"/>
    <col min="11263" max="11494" width="11.42578125" style="24" customWidth="1"/>
    <col min="11495" max="11495" width="12.28515625" style="24" customWidth="1"/>
    <col min="11496" max="11496" width="56.28515625" style="24" customWidth="1"/>
    <col min="11497" max="11512" width="10.7109375" style="24"/>
    <col min="11513" max="11513" width="17.42578125" style="24" customWidth="1"/>
    <col min="11514" max="11514" width="58.42578125" style="24" customWidth="1"/>
    <col min="11515" max="11518" width="14.5703125" style="24" customWidth="1"/>
    <col min="11519" max="11750" width="11.42578125" style="24" customWidth="1"/>
    <col min="11751" max="11751" width="12.28515625" style="24" customWidth="1"/>
    <col min="11752" max="11752" width="56.28515625" style="24" customWidth="1"/>
    <col min="11753" max="11768" width="10.7109375" style="24"/>
    <col min="11769" max="11769" width="17.42578125" style="24" customWidth="1"/>
    <col min="11770" max="11770" width="58.42578125" style="24" customWidth="1"/>
    <col min="11771" max="11774" width="14.5703125" style="24" customWidth="1"/>
    <col min="11775" max="12006" width="11.42578125" style="24" customWidth="1"/>
    <col min="12007" max="12007" width="12.28515625" style="24" customWidth="1"/>
    <col min="12008" max="12008" width="56.28515625" style="24" customWidth="1"/>
    <col min="12009" max="12024" width="10.7109375" style="24"/>
    <col min="12025" max="12025" width="17.42578125" style="24" customWidth="1"/>
    <col min="12026" max="12026" width="58.42578125" style="24" customWidth="1"/>
    <col min="12027" max="12030" width="14.5703125" style="24" customWidth="1"/>
    <col min="12031" max="12262" width="11.42578125" style="24" customWidth="1"/>
    <col min="12263" max="12263" width="12.28515625" style="24" customWidth="1"/>
    <col min="12264" max="12264" width="56.28515625" style="24" customWidth="1"/>
    <col min="12265" max="12280" width="10.7109375" style="24"/>
    <col min="12281" max="12281" width="17.42578125" style="24" customWidth="1"/>
    <col min="12282" max="12282" width="58.42578125" style="24" customWidth="1"/>
    <col min="12283" max="12286" width="14.5703125" style="24" customWidth="1"/>
    <col min="12287" max="12518" width="11.42578125" style="24" customWidth="1"/>
    <col min="12519" max="12519" width="12.28515625" style="24" customWidth="1"/>
    <col min="12520" max="12520" width="56.28515625" style="24" customWidth="1"/>
    <col min="12521" max="12536" width="10.7109375" style="24"/>
    <col min="12537" max="12537" width="17.42578125" style="24" customWidth="1"/>
    <col min="12538" max="12538" width="58.42578125" style="24" customWidth="1"/>
    <col min="12539" max="12542" width="14.5703125" style="24" customWidth="1"/>
    <col min="12543" max="12774" width="11.42578125" style="24" customWidth="1"/>
    <col min="12775" max="12775" width="12.28515625" style="24" customWidth="1"/>
    <col min="12776" max="12776" width="56.28515625" style="24" customWidth="1"/>
    <col min="12777" max="12792" width="10.7109375" style="24"/>
    <col min="12793" max="12793" width="17.42578125" style="24" customWidth="1"/>
    <col min="12794" max="12794" width="58.42578125" style="24" customWidth="1"/>
    <col min="12795" max="12798" width="14.5703125" style="24" customWidth="1"/>
    <col min="12799" max="13030" width="11.42578125" style="24" customWidth="1"/>
    <col min="13031" max="13031" width="12.28515625" style="24" customWidth="1"/>
    <col min="13032" max="13032" width="56.28515625" style="24" customWidth="1"/>
    <col min="13033" max="13048" width="10.7109375" style="24"/>
    <col min="13049" max="13049" width="17.42578125" style="24" customWidth="1"/>
    <col min="13050" max="13050" width="58.42578125" style="24" customWidth="1"/>
    <col min="13051" max="13054" width="14.5703125" style="24" customWidth="1"/>
    <col min="13055" max="13286" width="11.42578125" style="24" customWidth="1"/>
    <col min="13287" max="13287" width="12.28515625" style="24" customWidth="1"/>
    <col min="13288" max="13288" width="56.28515625" style="24" customWidth="1"/>
    <col min="13289" max="13304" width="10.7109375" style="24"/>
    <col min="13305" max="13305" width="17.42578125" style="24" customWidth="1"/>
    <col min="13306" max="13306" width="58.42578125" style="24" customWidth="1"/>
    <col min="13307" max="13310" width="14.5703125" style="24" customWidth="1"/>
    <col min="13311" max="13542" width="11.42578125" style="24" customWidth="1"/>
    <col min="13543" max="13543" width="12.28515625" style="24" customWidth="1"/>
    <col min="13544" max="13544" width="56.28515625" style="24" customWidth="1"/>
    <col min="13545" max="13560" width="10.7109375" style="24"/>
    <col min="13561" max="13561" width="17.42578125" style="24" customWidth="1"/>
    <col min="13562" max="13562" width="58.42578125" style="24" customWidth="1"/>
    <col min="13563" max="13566" width="14.5703125" style="24" customWidth="1"/>
    <col min="13567" max="13798" width="11.42578125" style="24" customWidth="1"/>
    <col min="13799" max="13799" width="12.28515625" style="24" customWidth="1"/>
    <col min="13800" max="13800" width="56.28515625" style="24" customWidth="1"/>
    <col min="13801" max="13816" width="10.7109375" style="24"/>
    <col min="13817" max="13817" width="17.42578125" style="24" customWidth="1"/>
    <col min="13818" max="13818" width="58.42578125" style="24" customWidth="1"/>
    <col min="13819" max="13822" width="14.5703125" style="24" customWidth="1"/>
    <col min="13823" max="14054" width="11.42578125" style="24" customWidth="1"/>
    <col min="14055" max="14055" width="12.28515625" style="24" customWidth="1"/>
    <col min="14056" max="14056" width="56.28515625" style="24" customWidth="1"/>
    <col min="14057" max="14072" width="10.7109375" style="24"/>
    <col min="14073" max="14073" width="17.42578125" style="24" customWidth="1"/>
    <col min="14074" max="14074" width="58.42578125" style="24" customWidth="1"/>
    <col min="14075" max="14078" width="14.5703125" style="24" customWidth="1"/>
    <col min="14079" max="14310" width="11.42578125" style="24" customWidth="1"/>
    <col min="14311" max="14311" width="12.28515625" style="24" customWidth="1"/>
    <col min="14312" max="14312" width="56.28515625" style="24" customWidth="1"/>
    <col min="14313" max="14328" width="10.7109375" style="24"/>
    <col min="14329" max="14329" width="17.42578125" style="24" customWidth="1"/>
    <col min="14330" max="14330" width="58.42578125" style="24" customWidth="1"/>
    <col min="14331" max="14334" width="14.5703125" style="24" customWidth="1"/>
    <col min="14335" max="14566" width="11.42578125" style="24" customWidth="1"/>
    <col min="14567" max="14567" width="12.28515625" style="24" customWidth="1"/>
    <col min="14568" max="14568" width="56.28515625" style="24" customWidth="1"/>
    <col min="14569" max="14584" width="10.7109375" style="24"/>
    <col min="14585" max="14585" width="17.42578125" style="24" customWidth="1"/>
    <col min="14586" max="14586" width="58.42578125" style="24" customWidth="1"/>
    <col min="14587" max="14590" width="14.5703125" style="24" customWidth="1"/>
    <col min="14591" max="14822" width="11.42578125" style="24" customWidth="1"/>
    <col min="14823" max="14823" width="12.28515625" style="24" customWidth="1"/>
    <col min="14824" max="14824" width="56.28515625" style="24" customWidth="1"/>
    <col min="14825" max="14840" width="10.7109375" style="24"/>
    <col min="14841" max="14841" width="17.42578125" style="24" customWidth="1"/>
    <col min="14842" max="14842" width="58.42578125" style="24" customWidth="1"/>
    <col min="14843" max="14846" width="14.5703125" style="24" customWidth="1"/>
    <col min="14847" max="15078" width="11.42578125" style="24" customWidth="1"/>
    <col min="15079" max="15079" width="12.28515625" style="24" customWidth="1"/>
    <col min="15080" max="15080" width="56.28515625" style="24" customWidth="1"/>
    <col min="15081" max="15096" width="10.7109375" style="24"/>
    <col min="15097" max="15097" width="17.42578125" style="24" customWidth="1"/>
    <col min="15098" max="15098" width="58.42578125" style="24" customWidth="1"/>
    <col min="15099" max="15102" width="14.5703125" style="24" customWidth="1"/>
    <col min="15103" max="15334" width="11.42578125" style="24" customWidth="1"/>
    <col min="15335" max="15335" width="12.28515625" style="24" customWidth="1"/>
    <col min="15336" max="15336" width="56.28515625" style="24" customWidth="1"/>
    <col min="15337" max="15352" width="10.7109375" style="24"/>
    <col min="15353" max="15353" width="17.42578125" style="24" customWidth="1"/>
    <col min="15354" max="15354" width="58.42578125" style="24" customWidth="1"/>
    <col min="15355" max="15358" width="14.5703125" style="24" customWidth="1"/>
    <col min="15359" max="15590" width="11.42578125" style="24" customWidth="1"/>
    <col min="15591" max="15591" width="12.28515625" style="24" customWidth="1"/>
    <col min="15592" max="15592" width="56.28515625" style="24" customWidth="1"/>
    <col min="15593" max="15608" width="10.7109375" style="24"/>
    <col min="15609" max="15609" width="17.42578125" style="24" customWidth="1"/>
    <col min="15610" max="15610" width="58.42578125" style="24" customWidth="1"/>
    <col min="15611" max="15614" width="14.5703125" style="24" customWidth="1"/>
    <col min="15615" max="15846" width="11.42578125" style="24" customWidth="1"/>
    <col min="15847" max="15847" width="12.28515625" style="24" customWidth="1"/>
    <col min="15848" max="15848" width="56.28515625" style="24" customWidth="1"/>
    <col min="15849" max="15864" width="10.7109375" style="24"/>
    <col min="15865" max="15865" width="17.42578125" style="24" customWidth="1"/>
    <col min="15866" max="15866" width="58.42578125" style="24" customWidth="1"/>
    <col min="15867" max="15870" width="14.5703125" style="24" customWidth="1"/>
    <col min="15871" max="16102" width="11.42578125" style="24" customWidth="1"/>
    <col min="16103" max="16103" width="12.28515625" style="24" customWidth="1"/>
    <col min="16104" max="16104" width="56.28515625" style="24" customWidth="1"/>
    <col min="16105" max="16120" width="10.7109375" style="24"/>
    <col min="16121" max="16121" width="17.42578125" style="24" customWidth="1"/>
    <col min="16122" max="16122" width="58.42578125" style="24" customWidth="1"/>
    <col min="16123" max="16126" width="14.5703125" style="24" customWidth="1"/>
    <col min="16127" max="16358" width="11.42578125" style="24" customWidth="1"/>
    <col min="16359" max="16359" width="12.28515625" style="24" customWidth="1"/>
    <col min="16360" max="16360" width="56.28515625" style="24" customWidth="1"/>
    <col min="16361" max="16384" width="10.7109375" style="24"/>
  </cols>
  <sheetData>
    <row r="1" spans="1:8">
      <c r="A1" s="563" t="s">
        <v>35</v>
      </c>
      <c r="B1" s="563"/>
      <c r="C1" s="563"/>
      <c r="D1" s="563"/>
      <c r="E1" s="563"/>
      <c r="F1" s="563"/>
      <c r="G1" s="220"/>
      <c r="H1" s="1"/>
    </row>
    <row r="2" spans="1:8" ht="18" customHeight="1">
      <c r="A2" s="564" t="s">
        <v>36</v>
      </c>
      <c r="B2" s="564"/>
      <c r="C2" s="564"/>
      <c r="D2" s="564"/>
      <c r="E2" s="564"/>
      <c r="F2" s="564"/>
      <c r="G2" s="221"/>
      <c r="H2" s="3"/>
    </row>
    <row r="3" spans="1:8">
      <c r="A3" s="563" t="s">
        <v>37</v>
      </c>
      <c r="B3" s="563"/>
      <c r="C3" s="563"/>
      <c r="D3" s="563"/>
      <c r="E3" s="563"/>
      <c r="F3" s="563"/>
      <c r="G3" s="220"/>
      <c r="H3" s="1"/>
    </row>
    <row r="4" spans="1:8" s="116" customFormat="1" ht="56.25" customHeight="1">
      <c r="A4" s="148" t="s">
        <v>298</v>
      </c>
      <c r="B4" s="148"/>
      <c r="C4" s="148"/>
      <c r="D4" s="148"/>
      <c r="E4" s="148"/>
      <c r="G4" s="222"/>
    </row>
    <row r="5" spans="1:8" s="116" customFormat="1" ht="30.75" customHeight="1">
      <c r="A5" s="555" t="s">
        <v>106</v>
      </c>
      <c r="B5" s="149" t="s">
        <v>107</v>
      </c>
      <c r="C5" s="150" t="s">
        <v>165</v>
      </c>
      <c r="D5" s="151"/>
      <c r="E5" s="151"/>
      <c r="F5" s="151"/>
      <c r="G5" s="222"/>
    </row>
    <row r="6" spans="1:8" s="116" customFormat="1" ht="24.75" customHeight="1">
      <c r="A6" s="556"/>
      <c r="B6" s="152"/>
      <c r="C6" s="7" t="s">
        <v>211</v>
      </c>
      <c r="D6" s="7" t="s">
        <v>208</v>
      </c>
      <c r="E6" s="7" t="s">
        <v>209</v>
      </c>
      <c r="F6" s="7" t="s">
        <v>216</v>
      </c>
      <c r="G6" s="222"/>
    </row>
    <row r="7" spans="1:8" s="51" customFormat="1" ht="32.25" customHeight="1">
      <c r="A7" s="153" t="s">
        <v>0</v>
      </c>
      <c r="B7" s="142" t="s">
        <v>111</v>
      </c>
      <c r="C7" s="88">
        <v>2.4851980029451823</v>
      </c>
      <c r="D7" s="88">
        <v>4.9127843739968426</v>
      </c>
      <c r="E7" s="88">
        <v>-3.5442659734861763</v>
      </c>
      <c r="F7" s="88">
        <v>-1.8835281295119302</v>
      </c>
      <c r="G7" s="287"/>
      <c r="H7" s="287"/>
    </row>
    <row r="8" spans="1:8" s="51" customFormat="1" ht="32.25" customHeight="1">
      <c r="A8" s="153" t="s">
        <v>2</v>
      </c>
      <c r="B8" s="154" t="s">
        <v>3</v>
      </c>
      <c r="C8" s="88">
        <v>-1.1936371311799405</v>
      </c>
      <c r="D8" s="88">
        <v>-23.555472954333183</v>
      </c>
      <c r="E8" s="88">
        <v>24.342369945562112</v>
      </c>
      <c r="F8" s="88">
        <v>-23.888403297258392</v>
      </c>
      <c r="G8" s="287"/>
      <c r="H8" s="287"/>
    </row>
    <row r="9" spans="1:8" s="51" customFormat="1" ht="32.25" customHeight="1">
      <c r="A9" s="153" t="s">
        <v>4</v>
      </c>
      <c r="B9" s="154" t="s">
        <v>112</v>
      </c>
      <c r="C9" s="88">
        <v>-32.993781882924878</v>
      </c>
      <c r="D9" s="88">
        <v>12.304524464589875</v>
      </c>
      <c r="E9" s="88">
        <v>-38.516099335548581</v>
      </c>
      <c r="F9" s="88">
        <v>53.924787010651187</v>
      </c>
      <c r="G9" s="287"/>
      <c r="H9" s="287"/>
    </row>
    <row r="10" spans="1:8" s="51" customFormat="1" ht="32.25" customHeight="1">
      <c r="A10" s="153" t="s">
        <v>6</v>
      </c>
      <c r="B10" s="86" t="s">
        <v>7</v>
      </c>
      <c r="C10" s="88">
        <v>0.77815274228431974</v>
      </c>
      <c r="D10" s="88">
        <v>-1.8313353126796983</v>
      </c>
      <c r="E10" s="88">
        <v>-25.340992622172891</v>
      </c>
      <c r="F10" s="88">
        <v>26.76161452918528</v>
      </c>
      <c r="G10" s="287"/>
      <c r="H10" s="287"/>
    </row>
    <row r="11" spans="1:8" s="51" customFormat="1" ht="32.25" customHeight="1">
      <c r="A11" s="153" t="s">
        <v>8</v>
      </c>
      <c r="B11" s="154" t="s">
        <v>9</v>
      </c>
      <c r="C11" s="88">
        <v>-16.666897425288823</v>
      </c>
      <c r="D11" s="88">
        <v>28.835863647093504</v>
      </c>
      <c r="E11" s="88">
        <v>-33.591852838272402</v>
      </c>
      <c r="F11" s="88">
        <v>42.511073096373963</v>
      </c>
      <c r="G11" s="287"/>
      <c r="H11" s="287"/>
    </row>
    <row r="12" spans="1:8" s="51" customFormat="1" ht="32.25" customHeight="1">
      <c r="A12" s="155" t="s">
        <v>10</v>
      </c>
      <c r="B12" s="89" t="s">
        <v>113</v>
      </c>
      <c r="C12" s="88">
        <v>-25.632267628557443</v>
      </c>
      <c r="D12" s="88">
        <v>18.802269890375413</v>
      </c>
      <c r="E12" s="88">
        <v>-48.401711466442443</v>
      </c>
      <c r="F12" s="88">
        <v>83.414926799456964</v>
      </c>
      <c r="G12" s="287"/>
      <c r="H12" s="287"/>
    </row>
    <row r="13" spans="1:8" s="51" customFormat="1" ht="32.25" customHeight="1">
      <c r="A13" s="155" t="s">
        <v>12</v>
      </c>
      <c r="B13" s="89" t="s">
        <v>114</v>
      </c>
      <c r="C13" s="88">
        <v>3.9822310222382669</v>
      </c>
      <c r="D13" s="88">
        <v>9.4114727485075775</v>
      </c>
      <c r="E13" s="88">
        <v>-13.960979150368587</v>
      </c>
      <c r="F13" s="88">
        <v>9.9953976800778861</v>
      </c>
      <c r="G13" s="287"/>
      <c r="H13" s="287"/>
    </row>
    <row r="14" spans="1:8" s="51" customFormat="1" ht="32.25" customHeight="1">
      <c r="A14" s="155" t="s">
        <v>14</v>
      </c>
      <c r="B14" s="86" t="s">
        <v>115</v>
      </c>
      <c r="C14" s="88">
        <v>7.3190558267666574</v>
      </c>
      <c r="D14" s="88">
        <v>17.023627022608849</v>
      </c>
      <c r="E14" s="88">
        <v>-50.133503920383106</v>
      </c>
      <c r="F14" s="88">
        <v>89.784666226591412</v>
      </c>
      <c r="G14" s="287"/>
      <c r="H14" s="287"/>
    </row>
    <row r="15" spans="1:8" s="51" customFormat="1" ht="32.25" customHeight="1">
      <c r="A15" s="155" t="s">
        <v>16</v>
      </c>
      <c r="B15" s="86" t="s">
        <v>17</v>
      </c>
      <c r="C15" s="88">
        <v>21.21090144001063</v>
      </c>
      <c r="D15" s="88">
        <v>10.133014975135652</v>
      </c>
      <c r="E15" s="88">
        <v>7.325613421383494</v>
      </c>
      <c r="F15" s="88">
        <v>-11.820710707681457</v>
      </c>
      <c r="G15" s="287"/>
      <c r="H15" s="287"/>
    </row>
    <row r="16" spans="1:8" s="51" customFormat="1" ht="32.25" customHeight="1">
      <c r="A16" s="155" t="s">
        <v>18</v>
      </c>
      <c r="B16" s="86" t="s">
        <v>116</v>
      </c>
      <c r="C16" s="88">
        <v>6.3140598079382499</v>
      </c>
      <c r="D16" s="88">
        <v>8.6892106597001657</v>
      </c>
      <c r="E16" s="88">
        <v>-7.9432048345858419</v>
      </c>
      <c r="F16" s="88">
        <v>2.8049727057554179</v>
      </c>
      <c r="G16" s="287"/>
      <c r="H16" s="287"/>
    </row>
    <row r="17" spans="1:16" s="51" customFormat="1" ht="32.25" customHeight="1">
      <c r="A17" s="155" t="s">
        <v>20</v>
      </c>
      <c r="B17" s="91" t="s">
        <v>117</v>
      </c>
      <c r="C17" s="88">
        <v>2.6570568751129287</v>
      </c>
      <c r="D17" s="88">
        <v>4.6681816250127071</v>
      </c>
      <c r="E17" s="88">
        <v>1.1235282463980951</v>
      </c>
      <c r="F17" s="88">
        <v>-6.4125186445241127</v>
      </c>
      <c r="G17" s="287"/>
      <c r="H17" s="287"/>
    </row>
    <row r="18" spans="1:16" s="51" customFormat="1" ht="32.25" customHeight="1">
      <c r="A18" s="155" t="s">
        <v>22</v>
      </c>
      <c r="B18" s="91" t="s">
        <v>118</v>
      </c>
      <c r="C18" s="88">
        <v>-7.4235713186389489</v>
      </c>
      <c r="D18" s="88">
        <v>4.5949196166493351</v>
      </c>
      <c r="E18" s="88">
        <v>-1.0825838498011819</v>
      </c>
      <c r="F18" s="88">
        <v>-4.3252777651461258</v>
      </c>
      <c r="G18" s="287"/>
      <c r="H18" s="287"/>
    </row>
    <row r="19" spans="1:16" s="51" customFormat="1" ht="32.25" customHeight="1">
      <c r="A19" s="153" t="s">
        <v>24</v>
      </c>
      <c r="B19" s="154" t="s">
        <v>119</v>
      </c>
      <c r="C19" s="88">
        <v>6.5533940019848842</v>
      </c>
      <c r="D19" s="88">
        <v>-6.2500300167990019</v>
      </c>
      <c r="E19" s="88">
        <v>0.28086231831274233</v>
      </c>
      <c r="F19" s="88">
        <v>-5.6260975866032652</v>
      </c>
      <c r="G19" s="287"/>
      <c r="H19" s="287"/>
    </row>
    <row r="20" spans="1:16" s="51" customFormat="1" ht="50.25" customHeight="1">
      <c r="A20" s="155" t="s">
        <v>26</v>
      </c>
      <c r="B20" s="93" t="s">
        <v>120</v>
      </c>
      <c r="C20" s="88">
        <v>0.72425904496688531</v>
      </c>
      <c r="D20" s="88">
        <v>8.3637743661192303</v>
      </c>
      <c r="E20" s="88">
        <v>-41.71308730641379</v>
      </c>
      <c r="F20" s="88">
        <v>62.367431675637732</v>
      </c>
      <c r="G20" s="287"/>
      <c r="H20" s="287"/>
    </row>
    <row r="21" spans="1:16" s="51" customFormat="1" ht="32.25" customHeight="1">
      <c r="A21" s="156" t="s">
        <v>32</v>
      </c>
      <c r="B21" s="157" t="s">
        <v>121</v>
      </c>
      <c r="C21" s="98">
        <v>-9.3607939440935439</v>
      </c>
      <c r="D21" s="98">
        <v>46.068511535232432</v>
      </c>
      <c r="E21" s="158">
        <v>-15.722170539467967</v>
      </c>
      <c r="F21" s="158">
        <v>12.294020561976367</v>
      </c>
      <c r="G21" s="287"/>
      <c r="H21" s="287"/>
    </row>
    <row r="22" spans="1:16" s="51" customFormat="1" ht="32.25" customHeight="1">
      <c r="A22" s="159"/>
      <c r="B22" s="96" t="s">
        <v>201</v>
      </c>
      <c r="C22" s="98">
        <v>10.215969694494902</v>
      </c>
      <c r="D22" s="98">
        <v>0.96300249396101378</v>
      </c>
      <c r="E22" s="158">
        <v>16.582239822419595</v>
      </c>
      <c r="F22" s="158">
        <v>-18.822143674925812</v>
      </c>
      <c r="G22" s="287"/>
      <c r="H22" s="287"/>
    </row>
    <row r="23" spans="1:16" s="51" customFormat="1" ht="32.25" customHeight="1">
      <c r="A23" s="160"/>
      <c r="B23" s="161" t="s">
        <v>123</v>
      </c>
      <c r="C23" s="117">
        <v>-2.0489121926592304</v>
      </c>
      <c r="D23" s="117">
        <v>9.4433153642765575</v>
      </c>
      <c r="E23" s="162">
        <v>-13.736450720926868</v>
      </c>
      <c r="F23" s="162">
        <v>9.7090995380083172</v>
      </c>
      <c r="G23" s="287"/>
      <c r="H23" s="287"/>
    </row>
    <row r="24" spans="1:16" s="164" customFormat="1" ht="32.25" customHeight="1">
      <c r="A24" s="163" t="s">
        <v>63</v>
      </c>
      <c r="B24" s="142" t="s">
        <v>124</v>
      </c>
      <c r="C24" s="98">
        <v>-0.51916200051159933</v>
      </c>
      <c r="D24" s="120">
        <v>1.1188752003862277</v>
      </c>
      <c r="E24" s="158">
        <v>-28.464648922137059</v>
      </c>
      <c r="F24" s="158">
        <v>32.296775954292912</v>
      </c>
      <c r="G24" s="287"/>
      <c r="H24" s="287"/>
    </row>
    <row r="25" spans="1:16" ht="50.25" customHeight="1">
      <c r="A25" s="165"/>
      <c r="B25" s="143" t="s">
        <v>125</v>
      </c>
      <c r="C25" s="113">
        <v>-1.9549758410473288</v>
      </c>
      <c r="D25" s="117">
        <v>8.946442234923893</v>
      </c>
      <c r="E25" s="54">
        <v>-14.519482218568925</v>
      </c>
      <c r="F25" s="54">
        <v>10.714073334913294</v>
      </c>
      <c r="G25" s="287"/>
      <c r="H25" s="287"/>
    </row>
    <row r="26" spans="1:16">
      <c r="A26" s="166"/>
      <c r="B26" s="167"/>
      <c r="C26" s="168"/>
      <c r="D26" s="169"/>
      <c r="E26" s="168"/>
    </row>
    <row r="27" spans="1:16" s="2" customFormat="1" ht="12.75" customHeight="1">
      <c r="A27" s="574" t="s">
        <v>53</v>
      </c>
      <c r="B27" s="574"/>
      <c r="C27" s="574"/>
      <c r="D27" s="574"/>
      <c r="E27" s="574"/>
      <c r="F27" s="5"/>
      <c r="G27" s="11"/>
      <c r="H27" s="5"/>
      <c r="I27" s="5"/>
      <c r="J27" s="5"/>
      <c r="K27" s="5"/>
      <c r="L27" s="5"/>
      <c r="M27" s="5"/>
      <c r="N27" s="5"/>
      <c r="O27" s="5"/>
    </row>
    <row r="28" spans="1:16" ht="19.5" customHeight="1">
      <c r="A28" s="29" t="s">
        <v>166</v>
      </c>
      <c r="B28" s="30"/>
      <c r="C28" s="30"/>
      <c r="D28" s="30"/>
      <c r="E28" s="30"/>
      <c r="F28" s="23"/>
      <c r="G28" s="215"/>
      <c r="H28" s="23"/>
      <c r="I28" s="23"/>
      <c r="J28" s="23"/>
      <c r="K28" s="23"/>
      <c r="L28" s="23"/>
      <c r="M28" s="23"/>
      <c r="N28" s="23"/>
      <c r="O28" s="23"/>
      <c r="P28" s="23"/>
    </row>
    <row r="29" spans="1:16" ht="14.25" customHeight="1">
      <c r="A29" s="29" t="s">
        <v>167</v>
      </c>
      <c r="B29" s="30"/>
      <c r="C29" s="26"/>
      <c r="D29" s="26"/>
      <c r="E29" s="26"/>
      <c r="F29" s="23"/>
      <c r="G29" s="215"/>
      <c r="H29" s="23"/>
      <c r="I29" s="23"/>
      <c r="J29" s="23"/>
      <c r="K29" s="23"/>
      <c r="L29" s="23"/>
      <c r="M29" s="23"/>
      <c r="N29" s="23"/>
      <c r="O29" s="23"/>
      <c r="P29" s="23"/>
    </row>
    <row r="30" spans="1:16" ht="21" customHeight="1">
      <c r="A30" s="29" t="s">
        <v>168</v>
      </c>
      <c r="B30" s="30"/>
      <c r="C30" s="26"/>
      <c r="D30" s="26"/>
      <c r="E30" s="26"/>
      <c r="F30" s="23"/>
      <c r="G30" s="215"/>
      <c r="H30" s="23"/>
      <c r="I30" s="23"/>
      <c r="J30" s="23"/>
      <c r="K30" s="23"/>
      <c r="L30" s="23"/>
      <c r="M30" s="23"/>
      <c r="N30" s="23"/>
      <c r="O30" s="23"/>
    </row>
    <row r="31" spans="1:16" ht="15.75" customHeight="1">
      <c r="A31" s="29" t="s">
        <v>169</v>
      </c>
      <c r="B31" s="29"/>
      <c r="C31" s="26"/>
      <c r="D31" s="26"/>
      <c r="E31" s="26"/>
      <c r="F31" s="23"/>
      <c r="G31" s="215"/>
      <c r="H31" s="23"/>
      <c r="I31" s="23"/>
      <c r="J31" s="23"/>
      <c r="K31" s="23"/>
      <c r="L31" s="23"/>
      <c r="M31" s="23"/>
      <c r="N31" s="23"/>
      <c r="O31" s="23"/>
    </row>
    <row r="32" spans="1:16" ht="12.75" customHeight="1">
      <c r="A32" s="29" t="s">
        <v>170</v>
      </c>
      <c r="B32" s="29"/>
      <c r="C32" s="26"/>
      <c r="D32" s="26"/>
      <c r="E32" s="26"/>
      <c r="F32" s="23"/>
      <c r="G32" s="215"/>
      <c r="H32" s="23"/>
      <c r="I32" s="23"/>
      <c r="J32" s="23"/>
      <c r="K32" s="23"/>
      <c r="L32" s="23"/>
      <c r="M32" s="23"/>
      <c r="N32" s="23"/>
      <c r="O32" s="23"/>
    </row>
    <row r="33" spans="1:16" ht="21" customHeight="1">
      <c r="A33" s="591" t="s">
        <v>173</v>
      </c>
      <c r="B33" s="591"/>
      <c r="C33" s="591"/>
      <c r="D33" s="591"/>
      <c r="E33" s="26"/>
      <c r="F33" s="23"/>
      <c r="G33" s="215"/>
      <c r="H33" s="23"/>
      <c r="I33" s="23"/>
      <c r="J33" s="23"/>
      <c r="K33" s="23"/>
      <c r="L33" s="23"/>
      <c r="M33" s="23"/>
      <c r="N33" s="23"/>
      <c r="O33" s="23"/>
    </row>
    <row r="34" spans="1:16" ht="13.5" customHeight="1">
      <c r="A34" s="116" t="s">
        <v>306</v>
      </c>
      <c r="B34" s="309"/>
      <c r="C34" s="26"/>
      <c r="D34" s="26"/>
      <c r="E34" s="26"/>
      <c r="F34" s="23"/>
      <c r="G34" s="215"/>
      <c r="H34" s="23"/>
      <c r="I34" s="23"/>
      <c r="J34" s="23"/>
      <c r="K34" s="23"/>
      <c r="L34" s="23"/>
      <c r="M34" s="23"/>
      <c r="N34" s="23"/>
      <c r="O34" s="23"/>
      <c r="P34" s="23"/>
    </row>
    <row r="35" spans="1:16" ht="13.5" customHeight="1">
      <c r="A35" s="116" t="s">
        <v>131</v>
      </c>
      <c r="B35" s="309"/>
      <c r="C35" s="26"/>
      <c r="D35" s="26"/>
      <c r="E35" s="26"/>
      <c r="F35" s="23"/>
      <c r="G35" s="215"/>
      <c r="H35" s="23"/>
      <c r="I35" s="23"/>
      <c r="J35" s="23"/>
      <c r="K35" s="23"/>
      <c r="L35" s="23"/>
      <c r="M35" s="23"/>
      <c r="N35" s="23"/>
      <c r="O35" s="23"/>
      <c r="P35" s="23"/>
    </row>
    <row r="36" spans="1:16" ht="13.5" customHeight="1">
      <c r="A36" s="581" t="s">
        <v>132</v>
      </c>
      <c r="B36" s="581"/>
      <c r="C36" s="457"/>
      <c r="D36" s="457"/>
      <c r="E36" s="26"/>
      <c r="F36" s="23"/>
      <c r="G36" s="215"/>
      <c r="H36" s="23"/>
      <c r="I36" s="23"/>
      <c r="J36" s="23"/>
      <c r="K36" s="23"/>
      <c r="L36" s="23"/>
      <c r="M36" s="23"/>
      <c r="N36" s="23"/>
      <c r="O36" s="23"/>
      <c r="P36" s="23"/>
    </row>
    <row r="37" spans="1:16" ht="13.5" customHeight="1">
      <c r="A37" s="540" t="s">
        <v>134</v>
      </c>
      <c r="B37" s="540"/>
      <c r="C37" s="445"/>
      <c r="D37" s="445"/>
    </row>
    <row r="38" spans="1:16" ht="13.5" customHeight="1">
      <c r="A38" s="23" t="s">
        <v>52</v>
      </c>
      <c r="B38" s="23"/>
      <c r="C38" s="445"/>
      <c r="D38" s="445"/>
    </row>
    <row r="39" spans="1:16" ht="13.5" customHeight="1">
      <c r="C39" s="445"/>
      <c r="D39" s="445"/>
    </row>
    <row r="40" spans="1:16">
      <c r="C40" s="445"/>
      <c r="D40" s="445"/>
    </row>
    <row r="41" spans="1:16">
      <c r="C41" s="445"/>
      <c r="D41" s="445"/>
    </row>
    <row r="42" spans="1:16">
      <c r="C42" s="445"/>
      <c r="D42" s="445"/>
    </row>
    <row r="43" spans="1:16">
      <c r="C43" s="445"/>
      <c r="D43" s="445"/>
    </row>
    <row r="44" spans="1:16">
      <c r="C44" s="445"/>
      <c r="D44" s="445"/>
    </row>
    <row r="45" spans="1:16">
      <c r="C45" s="445"/>
      <c r="D45" s="445"/>
    </row>
    <row r="46" spans="1:16">
      <c r="C46" s="445"/>
      <c r="D46" s="445"/>
    </row>
    <row r="47" spans="1:16">
      <c r="C47" s="445"/>
      <c r="D47" s="445"/>
    </row>
    <row r="48" spans="1:16">
      <c r="C48" s="445"/>
      <c r="D48" s="445"/>
    </row>
    <row r="49" spans="3:4">
      <c r="C49" s="445"/>
      <c r="D49" s="445"/>
    </row>
    <row r="50" spans="3:4">
      <c r="C50" s="445"/>
      <c r="D50" s="445"/>
    </row>
    <row r="51" spans="3:4">
      <c r="C51" s="445"/>
      <c r="D51" s="445"/>
    </row>
    <row r="52" spans="3:4">
      <c r="D52" s="144"/>
    </row>
    <row r="53" spans="3:4">
      <c r="D53" s="144"/>
    </row>
    <row r="54" spans="3:4">
      <c r="D54" s="144"/>
    </row>
    <row r="55" spans="3:4">
      <c r="D55" s="144"/>
    </row>
    <row r="56" spans="3:4">
      <c r="D56" s="144"/>
    </row>
    <row r="57" spans="3:4">
      <c r="D57" s="144"/>
    </row>
    <row r="58" spans="3:4">
      <c r="D58" s="144"/>
    </row>
  </sheetData>
  <mergeCells count="7">
    <mergeCell ref="A1:F1"/>
    <mergeCell ref="A2:F2"/>
    <mergeCell ref="A3:F3"/>
    <mergeCell ref="A36:B36"/>
    <mergeCell ref="A5:A6"/>
    <mergeCell ref="A27:E27"/>
    <mergeCell ref="A33:D33"/>
  </mergeCells>
  <printOptions horizontalCentered="1"/>
  <pageMargins left="0.19685039370078741" right="0.19685039370078741" top="0.59055118110236227" bottom="0.59055118110236227" header="0.31496062992125984" footer="0.31496062992125984"/>
  <pageSetup scale="65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>
    <tabColor theme="6" tint="0.79998168889431442"/>
  </sheetPr>
  <dimension ref="A1:R57"/>
  <sheetViews>
    <sheetView zoomScale="80" zoomScaleNormal="80" zoomScaleSheetLayoutView="80" workbookViewId="0">
      <selection sqref="A1:F1"/>
    </sheetView>
  </sheetViews>
  <sheetFormatPr baseColWidth="10" defaultColWidth="10.7109375" defaultRowHeight="12.75"/>
  <cols>
    <col min="1" max="1" width="17.42578125" style="24" customWidth="1"/>
    <col min="2" max="2" width="58" style="24" customWidth="1"/>
    <col min="3" max="5" width="14.5703125" style="24" customWidth="1"/>
    <col min="6" max="6" width="14.7109375" style="388" customWidth="1"/>
    <col min="7" max="8" width="11.42578125" style="388" customWidth="1"/>
    <col min="9" max="232" width="11.42578125" style="24" customWidth="1"/>
    <col min="233" max="233" width="12.28515625" style="24" customWidth="1"/>
    <col min="234" max="234" width="56.28515625" style="24" customWidth="1"/>
    <col min="235" max="250" width="10.7109375" style="24"/>
    <col min="251" max="251" width="17.42578125" style="24" customWidth="1"/>
    <col min="252" max="252" width="58" style="24" customWidth="1"/>
    <col min="253" max="256" width="14.5703125" style="24" customWidth="1"/>
    <col min="257" max="488" width="11.42578125" style="24" customWidth="1"/>
    <col min="489" max="489" width="12.28515625" style="24" customWidth="1"/>
    <col min="490" max="490" width="56.28515625" style="24" customWidth="1"/>
    <col min="491" max="506" width="10.7109375" style="24"/>
    <col min="507" max="507" width="17.42578125" style="24" customWidth="1"/>
    <col min="508" max="508" width="58" style="24" customWidth="1"/>
    <col min="509" max="512" width="14.5703125" style="24" customWidth="1"/>
    <col min="513" max="744" width="11.42578125" style="24" customWidth="1"/>
    <col min="745" max="745" width="12.28515625" style="24" customWidth="1"/>
    <col min="746" max="746" width="56.28515625" style="24" customWidth="1"/>
    <col min="747" max="762" width="10.7109375" style="24"/>
    <col min="763" max="763" width="17.42578125" style="24" customWidth="1"/>
    <col min="764" max="764" width="58" style="24" customWidth="1"/>
    <col min="765" max="768" width="14.5703125" style="24" customWidth="1"/>
    <col min="769" max="1000" width="11.42578125" style="24" customWidth="1"/>
    <col min="1001" max="1001" width="12.28515625" style="24" customWidth="1"/>
    <col min="1002" max="1002" width="56.28515625" style="24" customWidth="1"/>
    <col min="1003" max="1018" width="10.7109375" style="24"/>
    <col min="1019" max="1019" width="17.42578125" style="24" customWidth="1"/>
    <col min="1020" max="1020" width="58" style="24" customWidth="1"/>
    <col min="1021" max="1024" width="14.5703125" style="24" customWidth="1"/>
    <col min="1025" max="1256" width="11.42578125" style="24" customWidth="1"/>
    <col min="1257" max="1257" width="12.28515625" style="24" customWidth="1"/>
    <col min="1258" max="1258" width="56.28515625" style="24" customWidth="1"/>
    <col min="1259" max="1274" width="10.7109375" style="24"/>
    <col min="1275" max="1275" width="17.42578125" style="24" customWidth="1"/>
    <col min="1276" max="1276" width="58" style="24" customWidth="1"/>
    <col min="1277" max="1280" width="14.5703125" style="24" customWidth="1"/>
    <col min="1281" max="1512" width="11.42578125" style="24" customWidth="1"/>
    <col min="1513" max="1513" width="12.28515625" style="24" customWidth="1"/>
    <col min="1514" max="1514" width="56.28515625" style="24" customWidth="1"/>
    <col min="1515" max="1530" width="10.7109375" style="24"/>
    <col min="1531" max="1531" width="17.42578125" style="24" customWidth="1"/>
    <col min="1532" max="1532" width="58" style="24" customWidth="1"/>
    <col min="1533" max="1536" width="14.5703125" style="24" customWidth="1"/>
    <col min="1537" max="1768" width="11.42578125" style="24" customWidth="1"/>
    <col min="1769" max="1769" width="12.28515625" style="24" customWidth="1"/>
    <col min="1770" max="1770" width="56.28515625" style="24" customWidth="1"/>
    <col min="1771" max="1786" width="10.7109375" style="24"/>
    <col min="1787" max="1787" width="17.42578125" style="24" customWidth="1"/>
    <col min="1788" max="1788" width="58" style="24" customWidth="1"/>
    <col min="1789" max="1792" width="14.5703125" style="24" customWidth="1"/>
    <col min="1793" max="2024" width="11.42578125" style="24" customWidth="1"/>
    <col min="2025" max="2025" width="12.28515625" style="24" customWidth="1"/>
    <col min="2026" max="2026" width="56.28515625" style="24" customWidth="1"/>
    <col min="2027" max="2042" width="10.7109375" style="24"/>
    <col min="2043" max="2043" width="17.42578125" style="24" customWidth="1"/>
    <col min="2044" max="2044" width="58" style="24" customWidth="1"/>
    <col min="2045" max="2048" width="14.5703125" style="24" customWidth="1"/>
    <col min="2049" max="2280" width="11.42578125" style="24" customWidth="1"/>
    <col min="2281" max="2281" width="12.28515625" style="24" customWidth="1"/>
    <col min="2282" max="2282" width="56.28515625" style="24" customWidth="1"/>
    <col min="2283" max="2298" width="10.7109375" style="24"/>
    <col min="2299" max="2299" width="17.42578125" style="24" customWidth="1"/>
    <col min="2300" max="2300" width="58" style="24" customWidth="1"/>
    <col min="2301" max="2304" width="14.5703125" style="24" customWidth="1"/>
    <col min="2305" max="2536" width="11.42578125" style="24" customWidth="1"/>
    <col min="2537" max="2537" width="12.28515625" style="24" customWidth="1"/>
    <col min="2538" max="2538" width="56.28515625" style="24" customWidth="1"/>
    <col min="2539" max="2554" width="10.7109375" style="24"/>
    <col min="2555" max="2555" width="17.42578125" style="24" customWidth="1"/>
    <col min="2556" max="2556" width="58" style="24" customWidth="1"/>
    <col min="2557" max="2560" width="14.5703125" style="24" customWidth="1"/>
    <col min="2561" max="2792" width="11.42578125" style="24" customWidth="1"/>
    <col min="2793" max="2793" width="12.28515625" style="24" customWidth="1"/>
    <col min="2794" max="2794" width="56.28515625" style="24" customWidth="1"/>
    <col min="2795" max="2810" width="10.7109375" style="24"/>
    <col min="2811" max="2811" width="17.42578125" style="24" customWidth="1"/>
    <col min="2812" max="2812" width="58" style="24" customWidth="1"/>
    <col min="2813" max="2816" width="14.5703125" style="24" customWidth="1"/>
    <col min="2817" max="3048" width="11.42578125" style="24" customWidth="1"/>
    <col min="3049" max="3049" width="12.28515625" style="24" customWidth="1"/>
    <col min="3050" max="3050" width="56.28515625" style="24" customWidth="1"/>
    <col min="3051" max="3066" width="10.7109375" style="24"/>
    <col min="3067" max="3067" width="17.42578125" style="24" customWidth="1"/>
    <col min="3068" max="3068" width="58" style="24" customWidth="1"/>
    <col min="3069" max="3072" width="14.5703125" style="24" customWidth="1"/>
    <col min="3073" max="3304" width="11.42578125" style="24" customWidth="1"/>
    <col min="3305" max="3305" width="12.28515625" style="24" customWidth="1"/>
    <col min="3306" max="3306" width="56.28515625" style="24" customWidth="1"/>
    <col min="3307" max="3322" width="10.7109375" style="24"/>
    <col min="3323" max="3323" width="17.42578125" style="24" customWidth="1"/>
    <col min="3324" max="3324" width="58" style="24" customWidth="1"/>
    <col min="3325" max="3328" width="14.5703125" style="24" customWidth="1"/>
    <col min="3329" max="3560" width="11.42578125" style="24" customWidth="1"/>
    <col min="3561" max="3561" width="12.28515625" style="24" customWidth="1"/>
    <col min="3562" max="3562" width="56.28515625" style="24" customWidth="1"/>
    <col min="3563" max="3578" width="10.7109375" style="24"/>
    <col min="3579" max="3579" width="17.42578125" style="24" customWidth="1"/>
    <col min="3580" max="3580" width="58" style="24" customWidth="1"/>
    <col min="3581" max="3584" width="14.5703125" style="24" customWidth="1"/>
    <col min="3585" max="3816" width="11.42578125" style="24" customWidth="1"/>
    <col min="3817" max="3817" width="12.28515625" style="24" customWidth="1"/>
    <col min="3818" max="3818" width="56.28515625" style="24" customWidth="1"/>
    <col min="3819" max="3834" width="10.7109375" style="24"/>
    <col min="3835" max="3835" width="17.42578125" style="24" customWidth="1"/>
    <col min="3836" max="3836" width="58" style="24" customWidth="1"/>
    <col min="3837" max="3840" width="14.5703125" style="24" customWidth="1"/>
    <col min="3841" max="4072" width="11.42578125" style="24" customWidth="1"/>
    <col min="4073" max="4073" width="12.28515625" style="24" customWidth="1"/>
    <col min="4074" max="4074" width="56.28515625" style="24" customWidth="1"/>
    <col min="4075" max="4090" width="10.7109375" style="24"/>
    <col min="4091" max="4091" width="17.42578125" style="24" customWidth="1"/>
    <col min="4092" max="4092" width="58" style="24" customWidth="1"/>
    <col min="4093" max="4096" width="14.5703125" style="24" customWidth="1"/>
    <col min="4097" max="4328" width="11.42578125" style="24" customWidth="1"/>
    <col min="4329" max="4329" width="12.28515625" style="24" customWidth="1"/>
    <col min="4330" max="4330" width="56.28515625" style="24" customWidth="1"/>
    <col min="4331" max="4346" width="10.7109375" style="24"/>
    <col min="4347" max="4347" width="17.42578125" style="24" customWidth="1"/>
    <col min="4348" max="4348" width="58" style="24" customWidth="1"/>
    <col min="4349" max="4352" width="14.5703125" style="24" customWidth="1"/>
    <col min="4353" max="4584" width="11.42578125" style="24" customWidth="1"/>
    <col min="4585" max="4585" width="12.28515625" style="24" customWidth="1"/>
    <col min="4586" max="4586" width="56.28515625" style="24" customWidth="1"/>
    <col min="4587" max="4602" width="10.7109375" style="24"/>
    <col min="4603" max="4603" width="17.42578125" style="24" customWidth="1"/>
    <col min="4604" max="4604" width="58" style="24" customWidth="1"/>
    <col min="4605" max="4608" width="14.5703125" style="24" customWidth="1"/>
    <col min="4609" max="4840" width="11.42578125" style="24" customWidth="1"/>
    <col min="4841" max="4841" width="12.28515625" style="24" customWidth="1"/>
    <col min="4842" max="4842" width="56.28515625" style="24" customWidth="1"/>
    <col min="4843" max="4858" width="10.7109375" style="24"/>
    <col min="4859" max="4859" width="17.42578125" style="24" customWidth="1"/>
    <col min="4860" max="4860" width="58" style="24" customWidth="1"/>
    <col min="4861" max="4864" width="14.5703125" style="24" customWidth="1"/>
    <col min="4865" max="5096" width="11.42578125" style="24" customWidth="1"/>
    <col min="5097" max="5097" width="12.28515625" style="24" customWidth="1"/>
    <col min="5098" max="5098" width="56.28515625" style="24" customWidth="1"/>
    <col min="5099" max="5114" width="10.7109375" style="24"/>
    <col min="5115" max="5115" width="17.42578125" style="24" customWidth="1"/>
    <col min="5116" max="5116" width="58" style="24" customWidth="1"/>
    <col min="5117" max="5120" width="14.5703125" style="24" customWidth="1"/>
    <col min="5121" max="5352" width="11.42578125" style="24" customWidth="1"/>
    <col min="5353" max="5353" width="12.28515625" style="24" customWidth="1"/>
    <col min="5354" max="5354" width="56.28515625" style="24" customWidth="1"/>
    <col min="5355" max="5370" width="10.7109375" style="24"/>
    <col min="5371" max="5371" width="17.42578125" style="24" customWidth="1"/>
    <col min="5372" max="5372" width="58" style="24" customWidth="1"/>
    <col min="5373" max="5376" width="14.5703125" style="24" customWidth="1"/>
    <col min="5377" max="5608" width="11.42578125" style="24" customWidth="1"/>
    <col min="5609" max="5609" width="12.28515625" style="24" customWidth="1"/>
    <col min="5610" max="5610" width="56.28515625" style="24" customWidth="1"/>
    <col min="5611" max="5626" width="10.7109375" style="24"/>
    <col min="5627" max="5627" width="17.42578125" style="24" customWidth="1"/>
    <col min="5628" max="5628" width="58" style="24" customWidth="1"/>
    <col min="5629" max="5632" width="14.5703125" style="24" customWidth="1"/>
    <col min="5633" max="5864" width="11.42578125" style="24" customWidth="1"/>
    <col min="5865" max="5865" width="12.28515625" style="24" customWidth="1"/>
    <col min="5866" max="5866" width="56.28515625" style="24" customWidth="1"/>
    <col min="5867" max="5882" width="10.7109375" style="24"/>
    <col min="5883" max="5883" width="17.42578125" style="24" customWidth="1"/>
    <col min="5884" max="5884" width="58" style="24" customWidth="1"/>
    <col min="5885" max="5888" width="14.5703125" style="24" customWidth="1"/>
    <col min="5889" max="6120" width="11.42578125" style="24" customWidth="1"/>
    <col min="6121" max="6121" width="12.28515625" style="24" customWidth="1"/>
    <col min="6122" max="6122" width="56.28515625" style="24" customWidth="1"/>
    <col min="6123" max="6138" width="10.7109375" style="24"/>
    <col min="6139" max="6139" width="17.42578125" style="24" customWidth="1"/>
    <col min="6140" max="6140" width="58" style="24" customWidth="1"/>
    <col min="6141" max="6144" width="14.5703125" style="24" customWidth="1"/>
    <col min="6145" max="6376" width="11.42578125" style="24" customWidth="1"/>
    <col min="6377" max="6377" width="12.28515625" style="24" customWidth="1"/>
    <col min="6378" max="6378" width="56.28515625" style="24" customWidth="1"/>
    <col min="6379" max="6394" width="10.7109375" style="24"/>
    <col min="6395" max="6395" width="17.42578125" style="24" customWidth="1"/>
    <col min="6396" max="6396" width="58" style="24" customWidth="1"/>
    <col min="6397" max="6400" width="14.5703125" style="24" customWidth="1"/>
    <col min="6401" max="6632" width="11.42578125" style="24" customWidth="1"/>
    <col min="6633" max="6633" width="12.28515625" style="24" customWidth="1"/>
    <col min="6634" max="6634" width="56.28515625" style="24" customWidth="1"/>
    <col min="6635" max="6650" width="10.7109375" style="24"/>
    <col min="6651" max="6651" width="17.42578125" style="24" customWidth="1"/>
    <col min="6652" max="6652" width="58" style="24" customWidth="1"/>
    <col min="6653" max="6656" width="14.5703125" style="24" customWidth="1"/>
    <col min="6657" max="6888" width="11.42578125" style="24" customWidth="1"/>
    <col min="6889" max="6889" width="12.28515625" style="24" customWidth="1"/>
    <col min="6890" max="6890" width="56.28515625" style="24" customWidth="1"/>
    <col min="6891" max="6906" width="10.7109375" style="24"/>
    <col min="6907" max="6907" width="17.42578125" style="24" customWidth="1"/>
    <col min="6908" max="6908" width="58" style="24" customWidth="1"/>
    <col min="6909" max="6912" width="14.5703125" style="24" customWidth="1"/>
    <col min="6913" max="7144" width="11.42578125" style="24" customWidth="1"/>
    <col min="7145" max="7145" width="12.28515625" style="24" customWidth="1"/>
    <col min="7146" max="7146" width="56.28515625" style="24" customWidth="1"/>
    <col min="7147" max="7162" width="10.7109375" style="24"/>
    <col min="7163" max="7163" width="17.42578125" style="24" customWidth="1"/>
    <col min="7164" max="7164" width="58" style="24" customWidth="1"/>
    <col min="7165" max="7168" width="14.5703125" style="24" customWidth="1"/>
    <col min="7169" max="7400" width="11.42578125" style="24" customWidth="1"/>
    <col min="7401" max="7401" width="12.28515625" style="24" customWidth="1"/>
    <col min="7402" max="7402" width="56.28515625" style="24" customWidth="1"/>
    <col min="7403" max="7418" width="10.7109375" style="24"/>
    <col min="7419" max="7419" width="17.42578125" style="24" customWidth="1"/>
    <col min="7420" max="7420" width="58" style="24" customWidth="1"/>
    <col min="7421" max="7424" width="14.5703125" style="24" customWidth="1"/>
    <col min="7425" max="7656" width="11.42578125" style="24" customWidth="1"/>
    <col min="7657" max="7657" width="12.28515625" style="24" customWidth="1"/>
    <col min="7658" max="7658" width="56.28515625" style="24" customWidth="1"/>
    <col min="7659" max="7674" width="10.7109375" style="24"/>
    <col min="7675" max="7675" width="17.42578125" style="24" customWidth="1"/>
    <col min="7676" max="7676" width="58" style="24" customWidth="1"/>
    <col min="7677" max="7680" width="14.5703125" style="24" customWidth="1"/>
    <col min="7681" max="7912" width="11.42578125" style="24" customWidth="1"/>
    <col min="7913" max="7913" width="12.28515625" style="24" customWidth="1"/>
    <col min="7914" max="7914" width="56.28515625" style="24" customWidth="1"/>
    <col min="7915" max="7930" width="10.7109375" style="24"/>
    <col min="7931" max="7931" width="17.42578125" style="24" customWidth="1"/>
    <col min="7932" max="7932" width="58" style="24" customWidth="1"/>
    <col min="7933" max="7936" width="14.5703125" style="24" customWidth="1"/>
    <col min="7937" max="8168" width="11.42578125" style="24" customWidth="1"/>
    <col min="8169" max="8169" width="12.28515625" style="24" customWidth="1"/>
    <col min="8170" max="8170" width="56.28515625" style="24" customWidth="1"/>
    <col min="8171" max="8186" width="10.7109375" style="24"/>
    <col min="8187" max="8187" width="17.42578125" style="24" customWidth="1"/>
    <col min="8188" max="8188" width="58" style="24" customWidth="1"/>
    <col min="8189" max="8192" width="14.5703125" style="24" customWidth="1"/>
    <col min="8193" max="8424" width="11.42578125" style="24" customWidth="1"/>
    <col min="8425" max="8425" width="12.28515625" style="24" customWidth="1"/>
    <col min="8426" max="8426" width="56.28515625" style="24" customWidth="1"/>
    <col min="8427" max="8442" width="10.7109375" style="24"/>
    <col min="8443" max="8443" width="17.42578125" style="24" customWidth="1"/>
    <col min="8444" max="8444" width="58" style="24" customWidth="1"/>
    <col min="8445" max="8448" width="14.5703125" style="24" customWidth="1"/>
    <col min="8449" max="8680" width="11.42578125" style="24" customWidth="1"/>
    <col min="8681" max="8681" width="12.28515625" style="24" customWidth="1"/>
    <col min="8682" max="8682" width="56.28515625" style="24" customWidth="1"/>
    <col min="8683" max="8698" width="10.7109375" style="24"/>
    <col min="8699" max="8699" width="17.42578125" style="24" customWidth="1"/>
    <col min="8700" max="8700" width="58" style="24" customWidth="1"/>
    <col min="8701" max="8704" width="14.5703125" style="24" customWidth="1"/>
    <col min="8705" max="8936" width="11.42578125" style="24" customWidth="1"/>
    <col min="8937" max="8937" width="12.28515625" style="24" customWidth="1"/>
    <col min="8938" max="8938" width="56.28515625" style="24" customWidth="1"/>
    <col min="8939" max="8954" width="10.7109375" style="24"/>
    <col min="8955" max="8955" width="17.42578125" style="24" customWidth="1"/>
    <col min="8956" max="8956" width="58" style="24" customWidth="1"/>
    <col min="8957" max="8960" width="14.5703125" style="24" customWidth="1"/>
    <col min="8961" max="9192" width="11.42578125" style="24" customWidth="1"/>
    <col min="9193" max="9193" width="12.28515625" style="24" customWidth="1"/>
    <col min="9194" max="9194" width="56.28515625" style="24" customWidth="1"/>
    <col min="9195" max="9210" width="10.7109375" style="24"/>
    <col min="9211" max="9211" width="17.42578125" style="24" customWidth="1"/>
    <col min="9212" max="9212" width="58" style="24" customWidth="1"/>
    <col min="9213" max="9216" width="14.5703125" style="24" customWidth="1"/>
    <col min="9217" max="9448" width="11.42578125" style="24" customWidth="1"/>
    <col min="9449" max="9449" width="12.28515625" style="24" customWidth="1"/>
    <col min="9450" max="9450" width="56.28515625" style="24" customWidth="1"/>
    <col min="9451" max="9466" width="10.7109375" style="24"/>
    <col min="9467" max="9467" width="17.42578125" style="24" customWidth="1"/>
    <col min="9468" max="9468" width="58" style="24" customWidth="1"/>
    <col min="9469" max="9472" width="14.5703125" style="24" customWidth="1"/>
    <col min="9473" max="9704" width="11.42578125" style="24" customWidth="1"/>
    <col min="9705" max="9705" width="12.28515625" style="24" customWidth="1"/>
    <col min="9706" max="9706" width="56.28515625" style="24" customWidth="1"/>
    <col min="9707" max="9722" width="10.7109375" style="24"/>
    <col min="9723" max="9723" width="17.42578125" style="24" customWidth="1"/>
    <col min="9724" max="9724" width="58" style="24" customWidth="1"/>
    <col min="9725" max="9728" width="14.5703125" style="24" customWidth="1"/>
    <col min="9729" max="9960" width="11.42578125" style="24" customWidth="1"/>
    <col min="9961" max="9961" width="12.28515625" style="24" customWidth="1"/>
    <col min="9962" max="9962" width="56.28515625" style="24" customWidth="1"/>
    <col min="9963" max="9978" width="10.7109375" style="24"/>
    <col min="9979" max="9979" width="17.42578125" style="24" customWidth="1"/>
    <col min="9980" max="9980" width="58" style="24" customWidth="1"/>
    <col min="9981" max="9984" width="14.5703125" style="24" customWidth="1"/>
    <col min="9985" max="10216" width="11.42578125" style="24" customWidth="1"/>
    <col min="10217" max="10217" width="12.28515625" style="24" customWidth="1"/>
    <col min="10218" max="10218" width="56.28515625" style="24" customWidth="1"/>
    <col min="10219" max="10234" width="10.7109375" style="24"/>
    <col min="10235" max="10235" width="17.42578125" style="24" customWidth="1"/>
    <col min="10236" max="10236" width="58" style="24" customWidth="1"/>
    <col min="10237" max="10240" width="14.5703125" style="24" customWidth="1"/>
    <col min="10241" max="10472" width="11.42578125" style="24" customWidth="1"/>
    <col min="10473" max="10473" width="12.28515625" style="24" customWidth="1"/>
    <col min="10474" max="10474" width="56.28515625" style="24" customWidth="1"/>
    <col min="10475" max="10490" width="10.7109375" style="24"/>
    <col min="10491" max="10491" width="17.42578125" style="24" customWidth="1"/>
    <col min="10492" max="10492" width="58" style="24" customWidth="1"/>
    <col min="10493" max="10496" width="14.5703125" style="24" customWidth="1"/>
    <col min="10497" max="10728" width="11.42578125" style="24" customWidth="1"/>
    <col min="10729" max="10729" width="12.28515625" style="24" customWidth="1"/>
    <col min="10730" max="10730" width="56.28515625" style="24" customWidth="1"/>
    <col min="10731" max="10746" width="10.7109375" style="24"/>
    <col min="10747" max="10747" width="17.42578125" style="24" customWidth="1"/>
    <col min="10748" max="10748" width="58" style="24" customWidth="1"/>
    <col min="10749" max="10752" width="14.5703125" style="24" customWidth="1"/>
    <col min="10753" max="10984" width="11.42578125" style="24" customWidth="1"/>
    <col min="10985" max="10985" width="12.28515625" style="24" customWidth="1"/>
    <col min="10986" max="10986" width="56.28515625" style="24" customWidth="1"/>
    <col min="10987" max="11002" width="10.7109375" style="24"/>
    <col min="11003" max="11003" width="17.42578125" style="24" customWidth="1"/>
    <col min="11004" max="11004" width="58" style="24" customWidth="1"/>
    <col min="11005" max="11008" width="14.5703125" style="24" customWidth="1"/>
    <col min="11009" max="11240" width="11.42578125" style="24" customWidth="1"/>
    <col min="11241" max="11241" width="12.28515625" style="24" customWidth="1"/>
    <col min="11242" max="11242" width="56.28515625" style="24" customWidth="1"/>
    <col min="11243" max="11258" width="10.7109375" style="24"/>
    <col min="11259" max="11259" width="17.42578125" style="24" customWidth="1"/>
    <col min="11260" max="11260" width="58" style="24" customWidth="1"/>
    <col min="11261" max="11264" width="14.5703125" style="24" customWidth="1"/>
    <col min="11265" max="11496" width="11.42578125" style="24" customWidth="1"/>
    <col min="11497" max="11497" width="12.28515625" style="24" customWidth="1"/>
    <col min="11498" max="11498" width="56.28515625" style="24" customWidth="1"/>
    <col min="11499" max="11514" width="10.7109375" style="24"/>
    <col min="11515" max="11515" width="17.42578125" style="24" customWidth="1"/>
    <col min="11516" max="11516" width="58" style="24" customWidth="1"/>
    <col min="11517" max="11520" width="14.5703125" style="24" customWidth="1"/>
    <col min="11521" max="11752" width="11.42578125" style="24" customWidth="1"/>
    <col min="11753" max="11753" width="12.28515625" style="24" customWidth="1"/>
    <col min="11754" max="11754" width="56.28515625" style="24" customWidth="1"/>
    <col min="11755" max="11770" width="10.7109375" style="24"/>
    <col min="11771" max="11771" width="17.42578125" style="24" customWidth="1"/>
    <col min="11772" max="11772" width="58" style="24" customWidth="1"/>
    <col min="11773" max="11776" width="14.5703125" style="24" customWidth="1"/>
    <col min="11777" max="12008" width="11.42578125" style="24" customWidth="1"/>
    <col min="12009" max="12009" width="12.28515625" style="24" customWidth="1"/>
    <col min="12010" max="12010" width="56.28515625" style="24" customWidth="1"/>
    <col min="12011" max="12026" width="10.7109375" style="24"/>
    <col min="12027" max="12027" width="17.42578125" style="24" customWidth="1"/>
    <col min="12028" max="12028" width="58" style="24" customWidth="1"/>
    <col min="12029" max="12032" width="14.5703125" style="24" customWidth="1"/>
    <col min="12033" max="12264" width="11.42578125" style="24" customWidth="1"/>
    <col min="12265" max="12265" width="12.28515625" style="24" customWidth="1"/>
    <col min="12266" max="12266" width="56.28515625" style="24" customWidth="1"/>
    <col min="12267" max="12282" width="10.7109375" style="24"/>
    <col min="12283" max="12283" width="17.42578125" style="24" customWidth="1"/>
    <col min="12284" max="12284" width="58" style="24" customWidth="1"/>
    <col min="12285" max="12288" width="14.5703125" style="24" customWidth="1"/>
    <col min="12289" max="12520" width="11.42578125" style="24" customWidth="1"/>
    <col min="12521" max="12521" width="12.28515625" style="24" customWidth="1"/>
    <col min="12522" max="12522" width="56.28515625" style="24" customWidth="1"/>
    <col min="12523" max="12538" width="10.7109375" style="24"/>
    <col min="12539" max="12539" width="17.42578125" style="24" customWidth="1"/>
    <col min="12540" max="12540" width="58" style="24" customWidth="1"/>
    <col min="12541" max="12544" width="14.5703125" style="24" customWidth="1"/>
    <col min="12545" max="12776" width="11.42578125" style="24" customWidth="1"/>
    <col min="12777" max="12777" width="12.28515625" style="24" customWidth="1"/>
    <col min="12778" max="12778" width="56.28515625" style="24" customWidth="1"/>
    <col min="12779" max="12794" width="10.7109375" style="24"/>
    <col min="12795" max="12795" width="17.42578125" style="24" customWidth="1"/>
    <col min="12796" max="12796" width="58" style="24" customWidth="1"/>
    <col min="12797" max="12800" width="14.5703125" style="24" customWidth="1"/>
    <col min="12801" max="13032" width="11.42578125" style="24" customWidth="1"/>
    <col min="13033" max="13033" width="12.28515625" style="24" customWidth="1"/>
    <col min="13034" max="13034" width="56.28515625" style="24" customWidth="1"/>
    <col min="13035" max="13050" width="10.7109375" style="24"/>
    <col min="13051" max="13051" width="17.42578125" style="24" customWidth="1"/>
    <col min="13052" max="13052" width="58" style="24" customWidth="1"/>
    <col min="13053" max="13056" width="14.5703125" style="24" customWidth="1"/>
    <col min="13057" max="13288" width="11.42578125" style="24" customWidth="1"/>
    <col min="13289" max="13289" width="12.28515625" style="24" customWidth="1"/>
    <col min="13290" max="13290" width="56.28515625" style="24" customWidth="1"/>
    <col min="13291" max="13306" width="10.7109375" style="24"/>
    <col min="13307" max="13307" width="17.42578125" style="24" customWidth="1"/>
    <col min="13308" max="13308" width="58" style="24" customWidth="1"/>
    <col min="13309" max="13312" width="14.5703125" style="24" customWidth="1"/>
    <col min="13313" max="13544" width="11.42578125" style="24" customWidth="1"/>
    <col min="13545" max="13545" width="12.28515625" style="24" customWidth="1"/>
    <col min="13546" max="13546" width="56.28515625" style="24" customWidth="1"/>
    <col min="13547" max="13562" width="10.7109375" style="24"/>
    <col min="13563" max="13563" width="17.42578125" style="24" customWidth="1"/>
    <col min="13564" max="13564" width="58" style="24" customWidth="1"/>
    <col min="13565" max="13568" width="14.5703125" style="24" customWidth="1"/>
    <col min="13569" max="13800" width="11.42578125" style="24" customWidth="1"/>
    <col min="13801" max="13801" width="12.28515625" style="24" customWidth="1"/>
    <col min="13802" max="13802" width="56.28515625" style="24" customWidth="1"/>
    <col min="13803" max="13818" width="10.7109375" style="24"/>
    <col min="13819" max="13819" width="17.42578125" style="24" customWidth="1"/>
    <col min="13820" max="13820" width="58" style="24" customWidth="1"/>
    <col min="13821" max="13824" width="14.5703125" style="24" customWidth="1"/>
    <col min="13825" max="14056" width="11.42578125" style="24" customWidth="1"/>
    <col min="14057" max="14057" width="12.28515625" style="24" customWidth="1"/>
    <col min="14058" max="14058" width="56.28515625" style="24" customWidth="1"/>
    <col min="14059" max="14074" width="10.7109375" style="24"/>
    <col min="14075" max="14075" width="17.42578125" style="24" customWidth="1"/>
    <col min="14076" max="14076" width="58" style="24" customWidth="1"/>
    <col min="14077" max="14080" width="14.5703125" style="24" customWidth="1"/>
    <col min="14081" max="14312" width="11.42578125" style="24" customWidth="1"/>
    <col min="14313" max="14313" width="12.28515625" style="24" customWidth="1"/>
    <col min="14314" max="14314" width="56.28515625" style="24" customWidth="1"/>
    <col min="14315" max="14330" width="10.7109375" style="24"/>
    <col min="14331" max="14331" width="17.42578125" style="24" customWidth="1"/>
    <col min="14332" max="14332" width="58" style="24" customWidth="1"/>
    <col min="14333" max="14336" width="14.5703125" style="24" customWidth="1"/>
    <col min="14337" max="14568" width="11.42578125" style="24" customWidth="1"/>
    <col min="14569" max="14569" width="12.28515625" style="24" customWidth="1"/>
    <col min="14570" max="14570" width="56.28515625" style="24" customWidth="1"/>
    <col min="14571" max="14586" width="10.7109375" style="24"/>
    <col min="14587" max="14587" width="17.42578125" style="24" customWidth="1"/>
    <col min="14588" max="14588" width="58" style="24" customWidth="1"/>
    <col min="14589" max="14592" width="14.5703125" style="24" customWidth="1"/>
    <col min="14593" max="14824" width="11.42578125" style="24" customWidth="1"/>
    <col min="14825" max="14825" width="12.28515625" style="24" customWidth="1"/>
    <col min="14826" max="14826" width="56.28515625" style="24" customWidth="1"/>
    <col min="14827" max="14842" width="10.7109375" style="24"/>
    <col min="14843" max="14843" width="17.42578125" style="24" customWidth="1"/>
    <col min="14844" max="14844" width="58" style="24" customWidth="1"/>
    <col min="14845" max="14848" width="14.5703125" style="24" customWidth="1"/>
    <col min="14849" max="15080" width="11.42578125" style="24" customWidth="1"/>
    <col min="15081" max="15081" width="12.28515625" style="24" customWidth="1"/>
    <col min="15082" max="15082" width="56.28515625" style="24" customWidth="1"/>
    <col min="15083" max="15098" width="10.7109375" style="24"/>
    <col min="15099" max="15099" width="17.42578125" style="24" customWidth="1"/>
    <col min="15100" max="15100" width="58" style="24" customWidth="1"/>
    <col min="15101" max="15104" width="14.5703125" style="24" customWidth="1"/>
    <col min="15105" max="15336" width="11.42578125" style="24" customWidth="1"/>
    <col min="15337" max="15337" width="12.28515625" style="24" customWidth="1"/>
    <col min="15338" max="15338" width="56.28515625" style="24" customWidth="1"/>
    <col min="15339" max="15354" width="10.7109375" style="24"/>
    <col min="15355" max="15355" width="17.42578125" style="24" customWidth="1"/>
    <col min="15356" max="15356" width="58" style="24" customWidth="1"/>
    <col min="15357" max="15360" width="14.5703125" style="24" customWidth="1"/>
    <col min="15361" max="15592" width="11.42578125" style="24" customWidth="1"/>
    <col min="15593" max="15593" width="12.28515625" style="24" customWidth="1"/>
    <col min="15594" max="15594" width="56.28515625" style="24" customWidth="1"/>
    <col min="15595" max="15610" width="10.7109375" style="24"/>
    <col min="15611" max="15611" width="17.42578125" style="24" customWidth="1"/>
    <col min="15612" max="15612" width="58" style="24" customWidth="1"/>
    <col min="15613" max="15616" width="14.5703125" style="24" customWidth="1"/>
    <col min="15617" max="15848" width="11.42578125" style="24" customWidth="1"/>
    <col min="15849" max="15849" width="12.28515625" style="24" customWidth="1"/>
    <col min="15850" max="15850" width="56.28515625" style="24" customWidth="1"/>
    <col min="15851" max="15866" width="10.7109375" style="24"/>
    <col min="15867" max="15867" width="17.42578125" style="24" customWidth="1"/>
    <col min="15868" max="15868" width="58" style="24" customWidth="1"/>
    <col min="15869" max="15872" width="14.5703125" style="24" customWidth="1"/>
    <col min="15873" max="16104" width="11.42578125" style="24" customWidth="1"/>
    <col min="16105" max="16105" width="12.28515625" style="24" customWidth="1"/>
    <col min="16106" max="16106" width="56.28515625" style="24" customWidth="1"/>
    <col min="16107" max="16122" width="10.7109375" style="24"/>
    <col min="16123" max="16123" width="17.42578125" style="24" customWidth="1"/>
    <col min="16124" max="16124" width="58" style="24" customWidth="1"/>
    <col min="16125" max="16128" width="14.5703125" style="24" customWidth="1"/>
    <col min="16129" max="16360" width="11.42578125" style="24" customWidth="1"/>
    <col min="16361" max="16361" width="12.28515625" style="24" customWidth="1"/>
    <col min="16362" max="16362" width="56.28515625" style="24" customWidth="1"/>
    <col min="16363" max="16384" width="10.7109375" style="24"/>
  </cols>
  <sheetData>
    <row r="1" spans="1:8">
      <c r="A1" s="563" t="s">
        <v>35</v>
      </c>
      <c r="B1" s="563"/>
      <c r="C1" s="563"/>
      <c r="D1" s="563"/>
      <c r="E1" s="563"/>
      <c r="F1" s="563"/>
      <c r="G1" s="384"/>
      <c r="H1" s="384"/>
    </row>
    <row r="2" spans="1:8">
      <c r="A2" s="564" t="s">
        <v>36</v>
      </c>
      <c r="B2" s="564"/>
      <c r="C2" s="564"/>
      <c r="D2" s="564"/>
      <c r="E2" s="564"/>
      <c r="F2" s="564"/>
      <c r="G2" s="385"/>
      <c r="H2" s="385"/>
    </row>
    <row r="3" spans="1:8">
      <c r="A3" s="563" t="s">
        <v>37</v>
      </c>
      <c r="B3" s="563"/>
      <c r="C3" s="563"/>
      <c r="D3" s="563"/>
      <c r="E3" s="563"/>
      <c r="F3" s="563"/>
      <c r="G3" s="384"/>
      <c r="H3" s="384"/>
    </row>
    <row r="4" spans="1:8" s="116" customFormat="1" ht="56.25" customHeight="1">
      <c r="A4" s="148" t="s">
        <v>299</v>
      </c>
      <c r="B4" s="148"/>
      <c r="C4" s="148"/>
      <c r="D4" s="148"/>
      <c r="E4" s="148"/>
      <c r="F4" s="386"/>
      <c r="G4" s="386"/>
      <c r="H4" s="386"/>
    </row>
    <row r="5" spans="1:8" s="116" customFormat="1" ht="30.75" customHeight="1">
      <c r="A5" s="555" t="s">
        <v>106</v>
      </c>
      <c r="B5" s="149" t="s">
        <v>107</v>
      </c>
      <c r="C5" s="150" t="s">
        <v>165</v>
      </c>
      <c r="D5" s="151"/>
      <c r="E5" s="151"/>
      <c r="F5" s="151"/>
      <c r="G5" s="386"/>
      <c r="H5" s="386"/>
    </row>
    <row r="6" spans="1:8" s="116" customFormat="1" ht="24.75" customHeight="1">
      <c r="A6" s="556"/>
      <c r="B6" s="152"/>
      <c r="C6" s="7" t="s">
        <v>211</v>
      </c>
      <c r="D6" s="7" t="s">
        <v>208</v>
      </c>
      <c r="E6" s="7" t="s">
        <v>209</v>
      </c>
      <c r="F6" s="7" t="s">
        <v>216</v>
      </c>
      <c r="G6" s="386"/>
      <c r="H6" s="386"/>
    </row>
    <row r="7" spans="1:8" s="51" customFormat="1" ht="32.25" customHeight="1">
      <c r="A7" s="153" t="s">
        <v>0</v>
      </c>
      <c r="B7" s="142" t="s">
        <v>111</v>
      </c>
      <c r="C7" s="88">
        <v>5.3642919409953436</v>
      </c>
      <c r="D7" s="88">
        <v>-2.2199981924012775</v>
      </c>
      <c r="E7" s="88">
        <v>-0.26108812532926606</v>
      </c>
      <c r="F7" s="88">
        <v>-5.1132989474378689</v>
      </c>
      <c r="G7" s="387"/>
      <c r="H7" s="387"/>
    </row>
    <row r="8" spans="1:8" s="51" customFormat="1" ht="32.25" customHeight="1">
      <c r="A8" s="153" t="s">
        <v>2</v>
      </c>
      <c r="B8" s="154" t="s">
        <v>3</v>
      </c>
      <c r="C8" s="88">
        <v>-7.884685058332181</v>
      </c>
      <c r="D8" s="88">
        <v>-22.721591643886029</v>
      </c>
      <c r="E8" s="88">
        <v>-15.604724428395016</v>
      </c>
      <c r="F8" s="88">
        <v>12.137750013389038</v>
      </c>
      <c r="G8" s="387"/>
      <c r="H8" s="387"/>
    </row>
    <row r="9" spans="1:8" s="51" customFormat="1" ht="32.25" customHeight="1">
      <c r="A9" s="153" t="s">
        <v>4</v>
      </c>
      <c r="B9" s="154" t="s">
        <v>112</v>
      </c>
      <c r="C9" s="88">
        <v>3.4340296093487268</v>
      </c>
      <c r="D9" s="88">
        <v>5.6762540146755072</v>
      </c>
      <c r="E9" s="88">
        <v>-15.347912139903713</v>
      </c>
      <c r="F9" s="88">
        <v>11.797553416527819</v>
      </c>
      <c r="G9" s="387"/>
      <c r="H9" s="387"/>
    </row>
    <row r="10" spans="1:8" s="51" customFormat="1" ht="32.25" customHeight="1">
      <c r="A10" s="153" t="s">
        <v>6</v>
      </c>
      <c r="B10" s="86" t="s">
        <v>7</v>
      </c>
      <c r="C10" s="88">
        <v>1.5097649076065949</v>
      </c>
      <c r="D10" s="88">
        <v>13.969358716562525</v>
      </c>
      <c r="E10" s="88">
        <v>-3.8720670500476615</v>
      </c>
      <c r="F10" s="88">
        <v>-1.5489460354154687</v>
      </c>
      <c r="G10" s="387"/>
      <c r="H10" s="387"/>
    </row>
    <row r="11" spans="1:8" s="51" customFormat="1" ht="32.25" customHeight="1">
      <c r="A11" s="153" t="s">
        <v>8</v>
      </c>
      <c r="B11" s="154" t="s">
        <v>9</v>
      </c>
      <c r="C11" s="88">
        <v>1.6221063518143239</v>
      </c>
      <c r="D11" s="88">
        <v>1.3567828776717761</v>
      </c>
      <c r="E11" s="88">
        <v>-5.8285744423446744</v>
      </c>
      <c r="F11" s="88">
        <v>0.49647500096050123</v>
      </c>
      <c r="G11" s="387"/>
      <c r="H11" s="387"/>
    </row>
    <row r="12" spans="1:8" s="51" customFormat="1" ht="32.25" customHeight="1">
      <c r="A12" s="155" t="s">
        <v>10</v>
      </c>
      <c r="B12" s="89" t="s">
        <v>113</v>
      </c>
      <c r="C12" s="88">
        <v>4.3610530204881002</v>
      </c>
      <c r="D12" s="88">
        <v>0.22539026654786198</v>
      </c>
      <c r="E12" s="88">
        <v>-39.953443132374787</v>
      </c>
      <c r="F12" s="88">
        <v>57.60930864401135</v>
      </c>
      <c r="G12" s="387"/>
      <c r="H12" s="387"/>
    </row>
    <row r="13" spans="1:8" s="51" customFormat="1" ht="32.25" customHeight="1">
      <c r="A13" s="155" t="s">
        <v>12</v>
      </c>
      <c r="B13" s="89" t="s">
        <v>114</v>
      </c>
      <c r="C13" s="88">
        <v>-1.0910601380279985</v>
      </c>
      <c r="D13" s="88">
        <v>19.41879752957496</v>
      </c>
      <c r="E13" s="88">
        <v>-11.165044842918164</v>
      </c>
      <c r="F13" s="88">
        <v>6.5334731989816959</v>
      </c>
      <c r="G13" s="387"/>
      <c r="H13" s="387"/>
    </row>
    <row r="14" spans="1:8" s="51" customFormat="1" ht="32.25" customHeight="1">
      <c r="A14" s="155" t="s">
        <v>14</v>
      </c>
      <c r="B14" s="86" t="s">
        <v>115</v>
      </c>
      <c r="C14" s="88">
        <v>-1.2474202152347686</v>
      </c>
      <c r="D14" s="88">
        <v>1.8402364183611013</v>
      </c>
      <c r="E14" s="88">
        <v>-34.637990288318505</v>
      </c>
      <c r="F14" s="88">
        <v>44.792003123923763</v>
      </c>
      <c r="G14" s="387"/>
      <c r="H14" s="387"/>
    </row>
    <row r="15" spans="1:8" s="51" customFormat="1" ht="32.25" customHeight="1">
      <c r="A15" s="155" t="s">
        <v>16</v>
      </c>
      <c r="B15" s="86" t="s">
        <v>17</v>
      </c>
      <c r="C15" s="88">
        <v>7.1987839906641113</v>
      </c>
      <c r="D15" s="88">
        <v>10.486866990650995</v>
      </c>
      <c r="E15" s="88">
        <v>-10.87124945205538</v>
      </c>
      <c r="F15" s="88">
        <v>6.1823065641299451</v>
      </c>
      <c r="G15" s="387"/>
      <c r="H15" s="387"/>
    </row>
    <row r="16" spans="1:8" s="51" customFormat="1" ht="32.25" customHeight="1">
      <c r="A16" s="155" t="s">
        <v>18</v>
      </c>
      <c r="B16" s="86" t="s">
        <v>116</v>
      </c>
      <c r="C16" s="88">
        <v>5.1885188954319545</v>
      </c>
      <c r="D16" s="88">
        <v>1.3884942307263941</v>
      </c>
      <c r="E16" s="88">
        <v>-1.1749140008578678</v>
      </c>
      <c r="F16" s="88">
        <v>-4.235890931156149</v>
      </c>
      <c r="G16" s="387"/>
      <c r="H16" s="387"/>
    </row>
    <row r="17" spans="1:18" s="51" customFormat="1" ht="32.25" customHeight="1">
      <c r="A17" s="155" t="s">
        <v>20</v>
      </c>
      <c r="B17" s="91" t="s">
        <v>117</v>
      </c>
      <c r="C17" s="88">
        <v>1.8323253517583282</v>
      </c>
      <c r="D17" s="88">
        <v>15.633905040699545</v>
      </c>
      <c r="E17" s="88">
        <v>-4.536480382917361</v>
      </c>
      <c r="F17" s="88">
        <v>-0.86373986292653626</v>
      </c>
      <c r="G17" s="387"/>
      <c r="H17" s="387"/>
    </row>
    <row r="18" spans="1:18" s="51" customFormat="1" ht="32.25" customHeight="1">
      <c r="A18" s="155" t="s">
        <v>22</v>
      </c>
      <c r="B18" s="91" t="s">
        <v>118</v>
      </c>
      <c r="C18" s="88">
        <v>24.964941139146802</v>
      </c>
      <c r="D18" s="88">
        <v>-8.4905464516796201</v>
      </c>
      <c r="E18" s="88">
        <v>-24.76256808515484</v>
      </c>
      <c r="F18" s="88">
        <v>25.787072651165175</v>
      </c>
      <c r="G18" s="387"/>
      <c r="H18" s="387"/>
    </row>
    <row r="19" spans="1:18" s="51" customFormat="1" ht="32.25" customHeight="1">
      <c r="A19" s="153" t="s">
        <v>24</v>
      </c>
      <c r="B19" s="154" t="s">
        <v>119</v>
      </c>
      <c r="C19" s="88">
        <v>2.3413866104628624</v>
      </c>
      <c r="D19" s="88">
        <v>1.6437048422857714</v>
      </c>
      <c r="E19" s="88">
        <v>2.7490257311649344</v>
      </c>
      <c r="F19" s="88">
        <v>-7.893079793074719</v>
      </c>
      <c r="G19" s="387"/>
      <c r="H19" s="387"/>
    </row>
    <row r="20" spans="1:18" s="51" customFormat="1" ht="50.25" customHeight="1">
      <c r="A20" s="155" t="s">
        <v>26</v>
      </c>
      <c r="B20" s="93" t="s">
        <v>120</v>
      </c>
      <c r="C20" s="88">
        <v>7.7306319175710456</v>
      </c>
      <c r="D20" s="88">
        <v>7.9409120458537927</v>
      </c>
      <c r="E20" s="88">
        <v>-65.830555397425414</v>
      </c>
      <c r="F20" s="88">
        <v>176.96956811661602</v>
      </c>
      <c r="G20" s="387"/>
      <c r="H20" s="387"/>
    </row>
    <row r="21" spans="1:18" s="51" customFormat="1" ht="32.25" customHeight="1">
      <c r="A21" s="156" t="s">
        <v>32</v>
      </c>
      <c r="B21" s="157" t="s">
        <v>121</v>
      </c>
      <c r="C21" s="98">
        <v>-9.6866728212893491</v>
      </c>
      <c r="D21" s="98">
        <v>33.763424115195704</v>
      </c>
      <c r="E21" s="158">
        <v>-15.722170539467982</v>
      </c>
      <c r="F21" s="158">
        <v>6.7465405749167644</v>
      </c>
      <c r="G21" s="387"/>
      <c r="H21" s="387"/>
    </row>
    <row r="22" spans="1:18" s="51" customFormat="1" ht="32.25" customHeight="1">
      <c r="A22" s="159"/>
      <c r="B22" s="96" t="s">
        <v>122</v>
      </c>
      <c r="C22" s="98">
        <v>9.8167682185729603</v>
      </c>
      <c r="D22" s="98">
        <v>7.4167650774795533</v>
      </c>
      <c r="E22" s="158">
        <v>10.929233794042645</v>
      </c>
      <c r="F22" s="158">
        <v>-14.685281862390624</v>
      </c>
      <c r="G22" s="387"/>
      <c r="H22" s="387"/>
    </row>
    <row r="23" spans="1:18" s="51" customFormat="1" ht="32.25" customHeight="1">
      <c r="A23" s="160"/>
      <c r="B23" s="161" t="s">
        <v>123</v>
      </c>
      <c r="C23" s="117">
        <v>4.4906827116710986</v>
      </c>
      <c r="D23" s="117">
        <v>7.5004415549391581</v>
      </c>
      <c r="E23" s="162">
        <v>-5.5164578080235174</v>
      </c>
      <c r="F23" s="162">
        <v>12.294020561976367</v>
      </c>
      <c r="G23" s="387"/>
      <c r="H23" s="387"/>
    </row>
    <row r="24" spans="1:18" s="164" customFormat="1" ht="32.25" customHeight="1">
      <c r="A24" s="163" t="s">
        <v>63</v>
      </c>
      <c r="B24" s="142" t="s">
        <v>124</v>
      </c>
      <c r="C24" s="98">
        <v>0.52582810660418033</v>
      </c>
      <c r="D24" s="120">
        <v>1.2525633456217804</v>
      </c>
      <c r="E24" s="158">
        <v>-28.128434321038014</v>
      </c>
      <c r="F24" s="158">
        <v>0.16449526342367449</v>
      </c>
      <c r="G24" s="387"/>
      <c r="H24" s="387"/>
    </row>
    <row r="25" spans="1:18" ht="50.25" customHeight="1">
      <c r="A25" s="165"/>
      <c r="B25" s="143" t="s">
        <v>125</v>
      </c>
      <c r="C25" s="113">
        <v>3.9231172639603784</v>
      </c>
      <c r="D25" s="117">
        <v>6.6577250690785945</v>
      </c>
      <c r="E25" s="54">
        <v>-8.2972740272684291</v>
      </c>
      <c r="F25" s="54">
        <v>3.2019082745029266</v>
      </c>
      <c r="G25" s="387"/>
      <c r="H25" s="387"/>
    </row>
    <row r="26" spans="1:18">
      <c r="A26" s="166"/>
      <c r="B26" s="167"/>
      <c r="C26" s="168"/>
      <c r="D26" s="169"/>
      <c r="E26" s="168"/>
      <c r="F26" s="377"/>
      <c r="G26" s="377"/>
      <c r="H26" s="377"/>
    </row>
    <row r="27" spans="1:18" s="2" customFormat="1" ht="12.75" customHeight="1">
      <c r="A27" s="574" t="s">
        <v>53</v>
      </c>
      <c r="B27" s="574"/>
      <c r="C27" s="574"/>
      <c r="D27" s="574"/>
      <c r="E27" s="574"/>
      <c r="F27" s="389"/>
      <c r="G27" s="389"/>
      <c r="H27" s="389"/>
      <c r="I27" s="5"/>
      <c r="J27" s="5"/>
      <c r="K27" s="5"/>
      <c r="L27" s="5"/>
      <c r="M27" s="5"/>
      <c r="N27" s="5"/>
      <c r="O27" s="5"/>
      <c r="P27" s="5"/>
      <c r="Q27" s="5"/>
    </row>
    <row r="28" spans="1:18" ht="19.5" customHeight="1">
      <c r="A28" s="29" t="s">
        <v>166</v>
      </c>
      <c r="B28" s="30"/>
      <c r="C28" s="30"/>
      <c r="D28" s="30"/>
      <c r="E28" s="30"/>
      <c r="F28" s="390"/>
      <c r="G28" s="390"/>
      <c r="H28" s="390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ht="14.25" customHeight="1">
      <c r="A29" s="29" t="s">
        <v>167</v>
      </c>
      <c r="B29" s="30"/>
      <c r="C29" s="26"/>
      <c r="D29" s="26"/>
      <c r="E29" s="26"/>
      <c r="F29" s="390"/>
      <c r="G29" s="390"/>
      <c r="H29" s="390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ht="21" customHeight="1">
      <c r="A30" s="29" t="s">
        <v>168</v>
      </c>
      <c r="B30" s="30"/>
      <c r="C30" s="26"/>
      <c r="D30" s="26"/>
      <c r="E30" s="26"/>
      <c r="F30" s="390"/>
      <c r="G30" s="390"/>
      <c r="H30" s="390"/>
      <c r="I30" s="23"/>
      <c r="J30" s="23"/>
      <c r="K30" s="23"/>
      <c r="L30" s="23"/>
      <c r="M30" s="23"/>
      <c r="N30" s="23"/>
      <c r="O30" s="23"/>
      <c r="P30" s="23"/>
      <c r="Q30" s="23"/>
    </row>
    <row r="31" spans="1:18" ht="15.75" customHeight="1">
      <c r="A31" s="29" t="s">
        <v>169</v>
      </c>
      <c r="B31" s="29"/>
      <c r="C31" s="26"/>
      <c r="D31" s="26"/>
      <c r="E31" s="26"/>
      <c r="F31" s="390"/>
      <c r="G31" s="390"/>
      <c r="H31" s="390"/>
      <c r="I31" s="23"/>
      <c r="J31" s="23"/>
      <c r="K31" s="23"/>
      <c r="L31" s="23"/>
      <c r="M31" s="23"/>
      <c r="N31" s="23"/>
      <c r="O31" s="23"/>
      <c r="P31" s="23"/>
      <c r="Q31" s="23"/>
    </row>
    <row r="32" spans="1:18" ht="12.75" customHeight="1">
      <c r="A32" s="29" t="s">
        <v>170</v>
      </c>
      <c r="B32" s="29"/>
      <c r="C32" s="26"/>
      <c r="D32" s="26"/>
      <c r="E32" s="26"/>
      <c r="F32" s="390"/>
      <c r="G32" s="390"/>
      <c r="H32" s="390"/>
      <c r="I32" s="23"/>
      <c r="J32" s="23"/>
      <c r="K32" s="23"/>
      <c r="L32" s="23"/>
      <c r="M32" s="23"/>
      <c r="N32" s="23"/>
      <c r="O32" s="23"/>
      <c r="P32" s="23"/>
      <c r="Q32" s="23"/>
    </row>
    <row r="33" spans="1:18" ht="13.5" customHeight="1">
      <c r="A33" s="116" t="s">
        <v>306</v>
      </c>
      <c r="B33" s="20"/>
      <c r="C33" s="26"/>
      <c r="D33" s="26"/>
      <c r="E33" s="26"/>
      <c r="F33" s="390"/>
      <c r="G33" s="390"/>
      <c r="H33" s="390"/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ht="13.5" customHeight="1">
      <c r="A34" s="116" t="s">
        <v>131</v>
      </c>
      <c r="B34" s="20"/>
      <c r="C34" s="458"/>
      <c r="D34" s="458"/>
      <c r="E34" s="26"/>
      <c r="F34" s="390"/>
      <c r="G34" s="390"/>
      <c r="H34" s="390"/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ht="13.5" customHeight="1">
      <c r="A35" s="581" t="s">
        <v>132</v>
      </c>
      <c r="B35" s="581"/>
      <c r="C35" s="26"/>
      <c r="D35" s="26"/>
      <c r="E35" s="26"/>
      <c r="F35" s="390"/>
      <c r="G35" s="390"/>
      <c r="H35" s="390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ht="13.5" customHeight="1">
      <c r="A36" s="540" t="s">
        <v>134</v>
      </c>
      <c r="B36" s="540"/>
      <c r="D36" s="144"/>
    </row>
    <row r="37" spans="1:18" ht="13.5" customHeight="1">
      <c r="A37" s="23" t="s">
        <v>52</v>
      </c>
      <c r="B37" s="23"/>
      <c r="D37" s="144"/>
    </row>
    <row r="38" spans="1:18">
      <c r="D38" s="144"/>
    </row>
    <row r="39" spans="1:18">
      <c r="D39" s="144"/>
    </row>
    <row r="40" spans="1:18">
      <c r="D40" s="144"/>
    </row>
    <row r="41" spans="1:18">
      <c r="D41" s="144"/>
    </row>
    <row r="42" spans="1:18">
      <c r="D42" s="144"/>
    </row>
    <row r="43" spans="1:18">
      <c r="D43" s="144"/>
    </row>
    <row r="44" spans="1:18">
      <c r="D44" s="144"/>
    </row>
    <row r="45" spans="1:18">
      <c r="D45" s="144"/>
    </row>
    <row r="46" spans="1:18">
      <c r="D46" s="144"/>
    </row>
    <row r="47" spans="1:18">
      <c r="D47" s="144"/>
    </row>
    <row r="48" spans="1:18">
      <c r="D48" s="144"/>
    </row>
    <row r="49" spans="4:4">
      <c r="D49" s="144"/>
    </row>
    <row r="50" spans="4:4">
      <c r="D50" s="144"/>
    </row>
    <row r="51" spans="4:4">
      <c r="D51" s="144"/>
    </row>
    <row r="52" spans="4:4">
      <c r="D52" s="144"/>
    </row>
    <row r="53" spans="4:4">
      <c r="D53" s="144"/>
    </row>
    <row r="54" spans="4:4">
      <c r="D54" s="144"/>
    </row>
    <row r="55" spans="4:4">
      <c r="D55" s="144"/>
    </row>
    <row r="56" spans="4:4">
      <c r="D56" s="144"/>
    </row>
    <row r="57" spans="4:4">
      <c r="D57" s="144"/>
    </row>
  </sheetData>
  <mergeCells count="6">
    <mergeCell ref="A35:B35"/>
    <mergeCell ref="A5:A6"/>
    <mergeCell ref="A27:E27"/>
    <mergeCell ref="A1:F1"/>
    <mergeCell ref="A2:F2"/>
    <mergeCell ref="A3:F3"/>
  </mergeCells>
  <printOptions horizontalCentered="1"/>
  <pageMargins left="0.19685039370078741" right="0.19685039370078741" top="0.59055118110236227" bottom="0.59055118110236227" header="0.31496062992125984" footer="0.31496062992125984"/>
  <pageSetup scale="65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>
    <tabColor theme="6" tint="0.79998168889431442"/>
  </sheetPr>
  <dimension ref="A1:J69"/>
  <sheetViews>
    <sheetView zoomScale="80" zoomScaleNormal="80" workbookViewId="0">
      <selection sqref="A1:E1"/>
    </sheetView>
  </sheetViews>
  <sheetFormatPr baseColWidth="10" defaultRowHeight="12.75"/>
  <cols>
    <col min="1" max="1" width="38.5703125" style="431" customWidth="1"/>
    <col min="2" max="4" width="13.7109375" style="431" customWidth="1"/>
    <col min="5" max="10" width="13.7109375" style="474" customWidth="1"/>
    <col min="11" max="176" width="11.42578125" style="431"/>
    <col min="177" max="177" width="32.7109375" style="431" customWidth="1"/>
    <col min="178" max="191" width="8.7109375" style="431" customWidth="1"/>
    <col min="192" max="192" width="9.85546875" style="431" customWidth="1"/>
    <col min="193" max="238" width="11.42578125" style="431"/>
    <col min="239" max="239" width="38.5703125" style="431" customWidth="1"/>
    <col min="240" max="243" width="13.7109375" style="431" customWidth="1"/>
    <col min="244" max="251" width="12.140625" style="431" bestFit="1" customWidth="1"/>
    <col min="252" max="432" width="11.42578125" style="431"/>
    <col min="433" max="433" width="32.7109375" style="431" customWidth="1"/>
    <col min="434" max="447" width="8.7109375" style="431" customWidth="1"/>
    <col min="448" max="448" width="9.85546875" style="431" customWidth="1"/>
    <col min="449" max="494" width="11.42578125" style="431"/>
    <col min="495" max="495" width="38.5703125" style="431" customWidth="1"/>
    <col min="496" max="499" width="13.7109375" style="431" customWidth="1"/>
    <col min="500" max="507" width="12.140625" style="431" bestFit="1" customWidth="1"/>
    <col min="508" max="688" width="11.42578125" style="431"/>
    <col min="689" max="689" width="32.7109375" style="431" customWidth="1"/>
    <col min="690" max="703" width="8.7109375" style="431" customWidth="1"/>
    <col min="704" max="704" width="9.85546875" style="431" customWidth="1"/>
    <col min="705" max="750" width="11.42578125" style="431"/>
    <col min="751" max="751" width="38.5703125" style="431" customWidth="1"/>
    <col min="752" max="755" width="13.7109375" style="431" customWidth="1"/>
    <col min="756" max="763" width="12.140625" style="431" bestFit="1" customWidth="1"/>
    <col min="764" max="944" width="11.42578125" style="431"/>
    <col min="945" max="945" width="32.7109375" style="431" customWidth="1"/>
    <col min="946" max="959" width="8.7109375" style="431" customWidth="1"/>
    <col min="960" max="960" width="9.85546875" style="431" customWidth="1"/>
    <col min="961" max="1006" width="11.42578125" style="431"/>
    <col min="1007" max="1007" width="38.5703125" style="431" customWidth="1"/>
    <col min="1008" max="1011" width="13.7109375" style="431" customWidth="1"/>
    <col min="1012" max="1019" width="12.140625" style="431" bestFit="1" customWidth="1"/>
    <col min="1020" max="1200" width="11.42578125" style="431"/>
    <col min="1201" max="1201" width="32.7109375" style="431" customWidth="1"/>
    <col min="1202" max="1215" width="8.7109375" style="431" customWidth="1"/>
    <col min="1216" max="1216" width="9.85546875" style="431" customWidth="1"/>
    <col min="1217" max="1262" width="11.42578125" style="431"/>
    <col min="1263" max="1263" width="38.5703125" style="431" customWidth="1"/>
    <col min="1264" max="1267" width="13.7109375" style="431" customWidth="1"/>
    <col min="1268" max="1275" width="12.140625" style="431" bestFit="1" customWidth="1"/>
    <col min="1276" max="1456" width="11.42578125" style="431"/>
    <col min="1457" max="1457" width="32.7109375" style="431" customWidth="1"/>
    <col min="1458" max="1471" width="8.7109375" style="431" customWidth="1"/>
    <col min="1472" max="1472" width="9.85546875" style="431" customWidth="1"/>
    <col min="1473" max="1518" width="11.42578125" style="431"/>
    <col min="1519" max="1519" width="38.5703125" style="431" customWidth="1"/>
    <col min="1520" max="1523" width="13.7109375" style="431" customWidth="1"/>
    <col min="1524" max="1531" width="12.140625" style="431" bestFit="1" customWidth="1"/>
    <col min="1532" max="1712" width="11.42578125" style="431"/>
    <col min="1713" max="1713" width="32.7109375" style="431" customWidth="1"/>
    <col min="1714" max="1727" width="8.7109375" style="431" customWidth="1"/>
    <col min="1728" max="1728" width="9.85546875" style="431" customWidth="1"/>
    <col min="1729" max="1774" width="11.42578125" style="431"/>
    <col min="1775" max="1775" width="38.5703125" style="431" customWidth="1"/>
    <col min="1776" max="1779" width="13.7109375" style="431" customWidth="1"/>
    <col min="1780" max="1787" width="12.140625" style="431" bestFit="1" customWidth="1"/>
    <col min="1788" max="1968" width="11.42578125" style="431"/>
    <col min="1969" max="1969" width="32.7109375" style="431" customWidth="1"/>
    <col min="1970" max="1983" width="8.7109375" style="431" customWidth="1"/>
    <col min="1984" max="1984" width="9.85546875" style="431" customWidth="1"/>
    <col min="1985" max="2030" width="11.42578125" style="431"/>
    <col min="2031" max="2031" width="38.5703125" style="431" customWidth="1"/>
    <col min="2032" max="2035" width="13.7109375" style="431" customWidth="1"/>
    <col min="2036" max="2043" width="12.140625" style="431" bestFit="1" customWidth="1"/>
    <col min="2044" max="2224" width="11.42578125" style="431"/>
    <col min="2225" max="2225" width="32.7109375" style="431" customWidth="1"/>
    <col min="2226" max="2239" width="8.7109375" style="431" customWidth="1"/>
    <col min="2240" max="2240" width="9.85546875" style="431" customWidth="1"/>
    <col min="2241" max="2286" width="11.42578125" style="431"/>
    <col min="2287" max="2287" width="38.5703125" style="431" customWidth="1"/>
    <col min="2288" max="2291" width="13.7109375" style="431" customWidth="1"/>
    <col min="2292" max="2299" width="12.140625" style="431" bestFit="1" customWidth="1"/>
    <col min="2300" max="2480" width="11.42578125" style="431"/>
    <col min="2481" max="2481" width="32.7109375" style="431" customWidth="1"/>
    <col min="2482" max="2495" width="8.7109375" style="431" customWidth="1"/>
    <col min="2496" max="2496" width="9.85546875" style="431" customWidth="1"/>
    <col min="2497" max="2542" width="11.42578125" style="431"/>
    <col min="2543" max="2543" width="38.5703125" style="431" customWidth="1"/>
    <col min="2544" max="2547" width="13.7109375" style="431" customWidth="1"/>
    <col min="2548" max="2555" width="12.140625" style="431" bestFit="1" customWidth="1"/>
    <col min="2556" max="2736" width="11.42578125" style="431"/>
    <col min="2737" max="2737" width="32.7109375" style="431" customWidth="1"/>
    <col min="2738" max="2751" width="8.7109375" style="431" customWidth="1"/>
    <col min="2752" max="2752" width="9.85546875" style="431" customWidth="1"/>
    <col min="2753" max="2798" width="11.42578125" style="431"/>
    <col min="2799" max="2799" width="38.5703125" style="431" customWidth="1"/>
    <col min="2800" max="2803" width="13.7109375" style="431" customWidth="1"/>
    <col min="2804" max="2811" width="12.140625" style="431" bestFit="1" customWidth="1"/>
    <col min="2812" max="2992" width="11.42578125" style="431"/>
    <col min="2993" max="2993" width="32.7109375" style="431" customWidth="1"/>
    <col min="2994" max="3007" width="8.7109375" style="431" customWidth="1"/>
    <col min="3008" max="3008" width="9.85546875" style="431" customWidth="1"/>
    <col min="3009" max="3054" width="11.42578125" style="431"/>
    <col min="3055" max="3055" width="38.5703125" style="431" customWidth="1"/>
    <col min="3056" max="3059" width="13.7109375" style="431" customWidth="1"/>
    <col min="3060" max="3067" width="12.140625" style="431" bestFit="1" customWidth="1"/>
    <col min="3068" max="3248" width="11.42578125" style="431"/>
    <col min="3249" max="3249" width="32.7109375" style="431" customWidth="1"/>
    <col min="3250" max="3263" width="8.7109375" style="431" customWidth="1"/>
    <col min="3264" max="3264" width="9.85546875" style="431" customWidth="1"/>
    <col min="3265" max="3310" width="11.42578125" style="431"/>
    <col min="3311" max="3311" width="38.5703125" style="431" customWidth="1"/>
    <col min="3312" max="3315" width="13.7109375" style="431" customWidth="1"/>
    <col min="3316" max="3323" width="12.140625" style="431" bestFit="1" customWidth="1"/>
    <col min="3324" max="3504" width="11.42578125" style="431"/>
    <col min="3505" max="3505" width="32.7109375" style="431" customWidth="1"/>
    <col min="3506" max="3519" width="8.7109375" style="431" customWidth="1"/>
    <col min="3520" max="3520" width="9.85546875" style="431" customWidth="1"/>
    <col min="3521" max="3566" width="11.42578125" style="431"/>
    <col min="3567" max="3567" width="38.5703125" style="431" customWidth="1"/>
    <col min="3568" max="3571" width="13.7109375" style="431" customWidth="1"/>
    <col min="3572" max="3579" width="12.140625" style="431" bestFit="1" customWidth="1"/>
    <col min="3580" max="3760" width="11.42578125" style="431"/>
    <col min="3761" max="3761" width="32.7109375" style="431" customWidth="1"/>
    <col min="3762" max="3775" width="8.7109375" style="431" customWidth="1"/>
    <col min="3776" max="3776" width="9.85546875" style="431" customWidth="1"/>
    <col min="3777" max="3822" width="11.42578125" style="431"/>
    <col min="3823" max="3823" width="38.5703125" style="431" customWidth="1"/>
    <col min="3824" max="3827" width="13.7109375" style="431" customWidth="1"/>
    <col min="3828" max="3835" width="12.140625" style="431" bestFit="1" customWidth="1"/>
    <col min="3836" max="4016" width="11.42578125" style="431"/>
    <col min="4017" max="4017" width="32.7109375" style="431" customWidth="1"/>
    <col min="4018" max="4031" width="8.7109375" style="431" customWidth="1"/>
    <col min="4032" max="4032" width="9.85546875" style="431" customWidth="1"/>
    <col min="4033" max="4078" width="11.42578125" style="431"/>
    <col min="4079" max="4079" width="38.5703125" style="431" customWidth="1"/>
    <col min="4080" max="4083" width="13.7109375" style="431" customWidth="1"/>
    <col min="4084" max="4091" width="12.140625" style="431" bestFit="1" customWidth="1"/>
    <col min="4092" max="4272" width="11.42578125" style="431"/>
    <col min="4273" max="4273" width="32.7109375" style="431" customWidth="1"/>
    <col min="4274" max="4287" width="8.7109375" style="431" customWidth="1"/>
    <col min="4288" max="4288" width="9.85546875" style="431" customWidth="1"/>
    <col min="4289" max="4334" width="11.42578125" style="431"/>
    <col min="4335" max="4335" width="38.5703125" style="431" customWidth="1"/>
    <col min="4336" max="4339" width="13.7109375" style="431" customWidth="1"/>
    <col min="4340" max="4347" width="12.140625" style="431" bestFit="1" customWidth="1"/>
    <col min="4348" max="4528" width="11.42578125" style="431"/>
    <col min="4529" max="4529" width="32.7109375" style="431" customWidth="1"/>
    <col min="4530" max="4543" width="8.7109375" style="431" customWidth="1"/>
    <col min="4544" max="4544" width="9.85546875" style="431" customWidth="1"/>
    <col min="4545" max="4590" width="11.42578125" style="431"/>
    <col min="4591" max="4591" width="38.5703125" style="431" customWidth="1"/>
    <col min="4592" max="4595" width="13.7109375" style="431" customWidth="1"/>
    <col min="4596" max="4603" width="12.140625" style="431" bestFit="1" customWidth="1"/>
    <col min="4604" max="4784" width="11.42578125" style="431"/>
    <col min="4785" max="4785" width="32.7109375" style="431" customWidth="1"/>
    <col min="4786" max="4799" width="8.7109375" style="431" customWidth="1"/>
    <col min="4800" max="4800" width="9.85546875" style="431" customWidth="1"/>
    <col min="4801" max="4846" width="11.42578125" style="431"/>
    <col min="4847" max="4847" width="38.5703125" style="431" customWidth="1"/>
    <col min="4848" max="4851" width="13.7109375" style="431" customWidth="1"/>
    <col min="4852" max="4859" width="12.140625" style="431" bestFit="1" customWidth="1"/>
    <col min="4860" max="5040" width="11.42578125" style="431"/>
    <col min="5041" max="5041" width="32.7109375" style="431" customWidth="1"/>
    <col min="5042" max="5055" width="8.7109375" style="431" customWidth="1"/>
    <col min="5056" max="5056" width="9.85546875" style="431" customWidth="1"/>
    <col min="5057" max="5102" width="11.42578125" style="431"/>
    <col min="5103" max="5103" width="38.5703125" style="431" customWidth="1"/>
    <col min="5104" max="5107" width="13.7109375" style="431" customWidth="1"/>
    <col min="5108" max="5115" width="12.140625" style="431" bestFit="1" customWidth="1"/>
    <col min="5116" max="5296" width="11.42578125" style="431"/>
    <col min="5297" max="5297" width="32.7109375" style="431" customWidth="1"/>
    <col min="5298" max="5311" width="8.7109375" style="431" customWidth="1"/>
    <col min="5312" max="5312" width="9.85546875" style="431" customWidth="1"/>
    <col min="5313" max="5358" width="11.42578125" style="431"/>
    <col min="5359" max="5359" width="38.5703125" style="431" customWidth="1"/>
    <col min="5360" max="5363" width="13.7109375" style="431" customWidth="1"/>
    <col min="5364" max="5371" width="12.140625" style="431" bestFit="1" customWidth="1"/>
    <col min="5372" max="5552" width="11.42578125" style="431"/>
    <col min="5553" max="5553" width="32.7109375" style="431" customWidth="1"/>
    <col min="5554" max="5567" width="8.7109375" style="431" customWidth="1"/>
    <col min="5568" max="5568" width="9.85546875" style="431" customWidth="1"/>
    <col min="5569" max="5614" width="11.42578125" style="431"/>
    <col min="5615" max="5615" width="38.5703125" style="431" customWidth="1"/>
    <col min="5616" max="5619" width="13.7109375" style="431" customWidth="1"/>
    <col min="5620" max="5627" width="12.140625" style="431" bestFit="1" customWidth="1"/>
    <col min="5628" max="5808" width="11.42578125" style="431"/>
    <col min="5809" max="5809" width="32.7109375" style="431" customWidth="1"/>
    <col min="5810" max="5823" width="8.7109375" style="431" customWidth="1"/>
    <col min="5824" max="5824" width="9.85546875" style="431" customWidth="1"/>
    <col min="5825" max="5870" width="11.42578125" style="431"/>
    <col min="5871" max="5871" width="38.5703125" style="431" customWidth="1"/>
    <col min="5872" max="5875" width="13.7109375" style="431" customWidth="1"/>
    <col min="5876" max="5883" width="12.140625" style="431" bestFit="1" customWidth="1"/>
    <col min="5884" max="6064" width="11.42578125" style="431"/>
    <col min="6065" max="6065" width="32.7109375" style="431" customWidth="1"/>
    <col min="6066" max="6079" width="8.7109375" style="431" customWidth="1"/>
    <col min="6080" max="6080" width="9.85546875" style="431" customWidth="1"/>
    <col min="6081" max="6126" width="11.42578125" style="431"/>
    <col min="6127" max="6127" width="38.5703125" style="431" customWidth="1"/>
    <col min="6128" max="6131" width="13.7109375" style="431" customWidth="1"/>
    <col min="6132" max="6139" width="12.140625" style="431" bestFit="1" customWidth="1"/>
    <col min="6140" max="6320" width="11.42578125" style="431"/>
    <col min="6321" max="6321" width="32.7109375" style="431" customWidth="1"/>
    <col min="6322" max="6335" width="8.7109375" style="431" customWidth="1"/>
    <col min="6336" max="6336" width="9.85546875" style="431" customWidth="1"/>
    <col min="6337" max="6382" width="11.42578125" style="431"/>
    <col min="6383" max="6383" width="38.5703125" style="431" customWidth="1"/>
    <col min="6384" max="6387" width="13.7109375" style="431" customWidth="1"/>
    <col min="6388" max="6395" width="12.140625" style="431" bestFit="1" customWidth="1"/>
    <col min="6396" max="6576" width="11.42578125" style="431"/>
    <col min="6577" max="6577" width="32.7109375" style="431" customWidth="1"/>
    <col min="6578" max="6591" width="8.7109375" style="431" customWidth="1"/>
    <col min="6592" max="6592" width="9.85546875" style="431" customWidth="1"/>
    <col min="6593" max="6638" width="11.42578125" style="431"/>
    <col min="6639" max="6639" width="38.5703125" style="431" customWidth="1"/>
    <col min="6640" max="6643" width="13.7109375" style="431" customWidth="1"/>
    <col min="6644" max="6651" width="12.140625" style="431" bestFit="1" customWidth="1"/>
    <col min="6652" max="6832" width="11.42578125" style="431"/>
    <col min="6833" max="6833" width="32.7109375" style="431" customWidth="1"/>
    <col min="6834" max="6847" width="8.7109375" style="431" customWidth="1"/>
    <col min="6848" max="6848" width="9.85546875" style="431" customWidth="1"/>
    <col min="6849" max="6894" width="11.42578125" style="431"/>
    <col min="6895" max="6895" width="38.5703125" style="431" customWidth="1"/>
    <col min="6896" max="6899" width="13.7109375" style="431" customWidth="1"/>
    <col min="6900" max="6907" width="12.140625" style="431" bestFit="1" customWidth="1"/>
    <col min="6908" max="7088" width="11.42578125" style="431"/>
    <col min="7089" max="7089" width="32.7109375" style="431" customWidth="1"/>
    <col min="7090" max="7103" width="8.7109375" style="431" customWidth="1"/>
    <col min="7104" max="7104" width="9.85546875" style="431" customWidth="1"/>
    <col min="7105" max="7150" width="11.42578125" style="431"/>
    <col min="7151" max="7151" width="38.5703125" style="431" customWidth="1"/>
    <col min="7152" max="7155" width="13.7109375" style="431" customWidth="1"/>
    <col min="7156" max="7163" width="12.140625" style="431" bestFit="1" customWidth="1"/>
    <col min="7164" max="7344" width="11.42578125" style="431"/>
    <col min="7345" max="7345" width="32.7109375" style="431" customWidth="1"/>
    <col min="7346" max="7359" width="8.7109375" style="431" customWidth="1"/>
    <col min="7360" max="7360" width="9.85546875" style="431" customWidth="1"/>
    <col min="7361" max="7406" width="11.42578125" style="431"/>
    <col min="7407" max="7407" width="38.5703125" style="431" customWidth="1"/>
    <col min="7408" max="7411" width="13.7109375" style="431" customWidth="1"/>
    <col min="7412" max="7419" width="12.140625" style="431" bestFit="1" customWidth="1"/>
    <col min="7420" max="7600" width="11.42578125" style="431"/>
    <col min="7601" max="7601" width="32.7109375" style="431" customWidth="1"/>
    <col min="7602" max="7615" width="8.7109375" style="431" customWidth="1"/>
    <col min="7616" max="7616" width="9.85546875" style="431" customWidth="1"/>
    <col min="7617" max="7662" width="11.42578125" style="431"/>
    <col min="7663" max="7663" width="38.5703125" style="431" customWidth="1"/>
    <col min="7664" max="7667" width="13.7109375" style="431" customWidth="1"/>
    <col min="7668" max="7675" width="12.140625" style="431" bestFit="1" customWidth="1"/>
    <col min="7676" max="7856" width="11.42578125" style="431"/>
    <col min="7857" max="7857" width="32.7109375" style="431" customWidth="1"/>
    <col min="7858" max="7871" width="8.7109375" style="431" customWidth="1"/>
    <col min="7872" max="7872" width="9.85546875" style="431" customWidth="1"/>
    <col min="7873" max="7918" width="11.42578125" style="431"/>
    <col min="7919" max="7919" width="38.5703125" style="431" customWidth="1"/>
    <col min="7920" max="7923" width="13.7109375" style="431" customWidth="1"/>
    <col min="7924" max="7931" width="12.140625" style="431" bestFit="1" customWidth="1"/>
    <col min="7932" max="8112" width="11.42578125" style="431"/>
    <col min="8113" max="8113" width="32.7109375" style="431" customWidth="1"/>
    <col min="8114" max="8127" width="8.7109375" style="431" customWidth="1"/>
    <col min="8128" max="8128" width="9.85546875" style="431" customWidth="1"/>
    <col min="8129" max="8174" width="11.42578125" style="431"/>
    <col min="8175" max="8175" width="38.5703125" style="431" customWidth="1"/>
    <col min="8176" max="8179" width="13.7109375" style="431" customWidth="1"/>
    <col min="8180" max="8187" width="12.140625" style="431" bestFit="1" customWidth="1"/>
    <col min="8188" max="8368" width="11.42578125" style="431"/>
    <col min="8369" max="8369" width="32.7109375" style="431" customWidth="1"/>
    <col min="8370" max="8383" width="8.7109375" style="431" customWidth="1"/>
    <col min="8384" max="8384" width="9.85546875" style="431" customWidth="1"/>
    <col min="8385" max="8430" width="11.42578125" style="431"/>
    <col min="8431" max="8431" width="38.5703125" style="431" customWidth="1"/>
    <col min="8432" max="8435" width="13.7109375" style="431" customWidth="1"/>
    <col min="8436" max="8443" width="12.140625" style="431" bestFit="1" customWidth="1"/>
    <col min="8444" max="8624" width="11.42578125" style="431"/>
    <col min="8625" max="8625" width="32.7109375" style="431" customWidth="1"/>
    <col min="8626" max="8639" width="8.7109375" style="431" customWidth="1"/>
    <col min="8640" max="8640" width="9.85546875" style="431" customWidth="1"/>
    <col min="8641" max="8686" width="11.42578125" style="431"/>
    <col min="8687" max="8687" width="38.5703125" style="431" customWidth="1"/>
    <col min="8688" max="8691" width="13.7109375" style="431" customWidth="1"/>
    <col min="8692" max="8699" width="12.140625" style="431" bestFit="1" customWidth="1"/>
    <col min="8700" max="8880" width="11.42578125" style="431"/>
    <col min="8881" max="8881" width="32.7109375" style="431" customWidth="1"/>
    <col min="8882" max="8895" width="8.7109375" style="431" customWidth="1"/>
    <col min="8896" max="8896" width="9.85546875" style="431" customWidth="1"/>
    <col min="8897" max="8942" width="11.42578125" style="431"/>
    <col min="8943" max="8943" width="38.5703125" style="431" customWidth="1"/>
    <col min="8944" max="8947" width="13.7109375" style="431" customWidth="1"/>
    <col min="8948" max="8955" width="12.140625" style="431" bestFit="1" customWidth="1"/>
    <col min="8956" max="9136" width="11.42578125" style="431"/>
    <col min="9137" max="9137" width="32.7109375" style="431" customWidth="1"/>
    <col min="9138" max="9151" width="8.7109375" style="431" customWidth="1"/>
    <col min="9152" max="9152" width="9.85546875" style="431" customWidth="1"/>
    <col min="9153" max="9198" width="11.42578125" style="431"/>
    <col min="9199" max="9199" width="38.5703125" style="431" customWidth="1"/>
    <col min="9200" max="9203" width="13.7109375" style="431" customWidth="1"/>
    <col min="9204" max="9211" width="12.140625" style="431" bestFit="1" customWidth="1"/>
    <col min="9212" max="9392" width="11.42578125" style="431"/>
    <col min="9393" max="9393" width="32.7109375" style="431" customWidth="1"/>
    <col min="9394" max="9407" width="8.7109375" style="431" customWidth="1"/>
    <col min="9408" max="9408" width="9.85546875" style="431" customWidth="1"/>
    <col min="9409" max="9454" width="11.42578125" style="431"/>
    <col min="9455" max="9455" width="38.5703125" style="431" customWidth="1"/>
    <col min="9456" max="9459" width="13.7109375" style="431" customWidth="1"/>
    <col min="9460" max="9467" width="12.140625" style="431" bestFit="1" customWidth="1"/>
    <col min="9468" max="9648" width="11.42578125" style="431"/>
    <col min="9649" max="9649" width="32.7109375" style="431" customWidth="1"/>
    <col min="9650" max="9663" width="8.7109375" style="431" customWidth="1"/>
    <col min="9664" max="9664" width="9.85546875" style="431" customWidth="1"/>
    <col min="9665" max="9710" width="11.42578125" style="431"/>
    <col min="9711" max="9711" width="38.5703125" style="431" customWidth="1"/>
    <col min="9712" max="9715" width="13.7109375" style="431" customWidth="1"/>
    <col min="9716" max="9723" width="12.140625" style="431" bestFit="1" customWidth="1"/>
    <col min="9724" max="9904" width="11.42578125" style="431"/>
    <col min="9905" max="9905" width="32.7109375" style="431" customWidth="1"/>
    <col min="9906" max="9919" width="8.7109375" style="431" customWidth="1"/>
    <col min="9920" max="9920" width="9.85546875" style="431" customWidth="1"/>
    <col min="9921" max="9966" width="11.42578125" style="431"/>
    <col min="9967" max="9967" width="38.5703125" style="431" customWidth="1"/>
    <col min="9968" max="9971" width="13.7109375" style="431" customWidth="1"/>
    <col min="9972" max="9979" width="12.140625" style="431" bestFit="1" customWidth="1"/>
    <col min="9980" max="10160" width="11.42578125" style="431"/>
    <col min="10161" max="10161" width="32.7109375" style="431" customWidth="1"/>
    <col min="10162" max="10175" width="8.7109375" style="431" customWidth="1"/>
    <col min="10176" max="10176" width="9.85546875" style="431" customWidth="1"/>
    <col min="10177" max="10222" width="11.42578125" style="431"/>
    <col min="10223" max="10223" width="38.5703125" style="431" customWidth="1"/>
    <col min="10224" max="10227" width="13.7109375" style="431" customWidth="1"/>
    <col min="10228" max="10235" width="12.140625" style="431" bestFit="1" customWidth="1"/>
    <col min="10236" max="10416" width="11.42578125" style="431"/>
    <col min="10417" max="10417" width="32.7109375" style="431" customWidth="1"/>
    <col min="10418" max="10431" width="8.7109375" style="431" customWidth="1"/>
    <col min="10432" max="10432" width="9.85546875" style="431" customWidth="1"/>
    <col min="10433" max="10478" width="11.42578125" style="431"/>
    <col min="10479" max="10479" width="38.5703125" style="431" customWidth="1"/>
    <col min="10480" max="10483" width="13.7109375" style="431" customWidth="1"/>
    <col min="10484" max="10491" width="12.140625" style="431" bestFit="1" customWidth="1"/>
    <col min="10492" max="10672" width="11.42578125" style="431"/>
    <col min="10673" max="10673" width="32.7109375" style="431" customWidth="1"/>
    <col min="10674" max="10687" width="8.7109375" style="431" customWidth="1"/>
    <col min="10688" max="10688" width="9.85546875" style="431" customWidth="1"/>
    <col min="10689" max="10734" width="11.42578125" style="431"/>
    <col min="10735" max="10735" width="38.5703125" style="431" customWidth="1"/>
    <col min="10736" max="10739" width="13.7109375" style="431" customWidth="1"/>
    <col min="10740" max="10747" width="12.140625" style="431" bestFit="1" customWidth="1"/>
    <col min="10748" max="10928" width="11.42578125" style="431"/>
    <col min="10929" max="10929" width="32.7109375" style="431" customWidth="1"/>
    <col min="10930" max="10943" width="8.7109375" style="431" customWidth="1"/>
    <col min="10944" max="10944" width="9.85546875" style="431" customWidth="1"/>
    <col min="10945" max="10990" width="11.42578125" style="431"/>
    <col min="10991" max="10991" width="38.5703125" style="431" customWidth="1"/>
    <col min="10992" max="10995" width="13.7109375" style="431" customWidth="1"/>
    <col min="10996" max="11003" width="12.140625" style="431" bestFit="1" customWidth="1"/>
    <col min="11004" max="11184" width="11.42578125" style="431"/>
    <col min="11185" max="11185" width="32.7109375" style="431" customWidth="1"/>
    <col min="11186" max="11199" width="8.7109375" style="431" customWidth="1"/>
    <col min="11200" max="11200" width="9.85546875" style="431" customWidth="1"/>
    <col min="11201" max="11246" width="11.42578125" style="431"/>
    <col min="11247" max="11247" width="38.5703125" style="431" customWidth="1"/>
    <col min="11248" max="11251" width="13.7109375" style="431" customWidth="1"/>
    <col min="11252" max="11259" width="12.140625" style="431" bestFit="1" customWidth="1"/>
    <col min="11260" max="11440" width="11.42578125" style="431"/>
    <col min="11441" max="11441" width="32.7109375" style="431" customWidth="1"/>
    <col min="11442" max="11455" width="8.7109375" style="431" customWidth="1"/>
    <col min="11456" max="11456" width="9.85546875" style="431" customWidth="1"/>
    <col min="11457" max="11502" width="11.42578125" style="431"/>
    <col min="11503" max="11503" width="38.5703125" style="431" customWidth="1"/>
    <col min="11504" max="11507" width="13.7109375" style="431" customWidth="1"/>
    <col min="11508" max="11515" width="12.140625" style="431" bestFit="1" customWidth="1"/>
    <col min="11516" max="11696" width="11.42578125" style="431"/>
    <col min="11697" max="11697" width="32.7109375" style="431" customWidth="1"/>
    <col min="11698" max="11711" width="8.7109375" style="431" customWidth="1"/>
    <col min="11712" max="11712" width="9.85546875" style="431" customWidth="1"/>
    <col min="11713" max="11758" width="11.42578125" style="431"/>
    <col min="11759" max="11759" width="38.5703125" style="431" customWidth="1"/>
    <col min="11760" max="11763" width="13.7109375" style="431" customWidth="1"/>
    <col min="11764" max="11771" width="12.140625" style="431" bestFit="1" customWidth="1"/>
    <col min="11772" max="11952" width="11.42578125" style="431"/>
    <col min="11953" max="11953" width="32.7109375" style="431" customWidth="1"/>
    <col min="11954" max="11967" width="8.7109375" style="431" customWidth="1"/>
    <col min="11968" max="11968" width="9.85546875" style="431" customWidth="1"/>
    <col min="11969" max="12014" width="11.42578125" style="431"/>
    <col min="12015" max="12015" width="38.5703125" style="431" customWidth="1"/>
    <col min="12016" max="12019" width="13.7109375" style="431" customWidth="1"/>
    <col min="12020" max="12027" width="12.140625" style="431" bestFit="1" customWidth="1"/>
    <col min="12028" max="12208" width="11.42578125" style="431"/>
    <col min="12209" max="12209" width="32.7109375" style="431" customWidth="1"/>
    <col min="12210" max="12223" width="8.7109375" style="431" customWidth="1"/>
    <col min="12224" max="12224" width="9.85546875" style="431" customWidth="1"/>
    <col min="12225" max="12270" width="11.42578125" style="431"/>
    <col min="12271" max="12271" width="38.5703125" style="431" customWidth="1"/>
    <col min="12272" max="12275" width="13.7109375" style="431" customWidth="1"/>
    <col min="12276" max="12283" width="12.140625" style="431" bestFit="1" customWidth="1"/>
    <col min="12284" max="12464" width="11.42578125" style="431"/>
    <col min="12465" max="12465" width="32.7109375" style="431" customWidth="1"/>
    <col min="12466" max="12479" width="8.7109375" style="431" customWidth="1"/>
    <col min="12480" max="12480" width="9.85546875" style="431" customWidth="1"/>
    <col min="12481" max="12526" width="11.42578125" style="431"/>
    <col min="12527" max="12527" width="38.5703125" style="431" customWidth="1"/>
    <col min="12528" max="12531" width="13.7109375" style="431" customWidth="1"/>
    <col min="12532" max="12539" width="12.140625" style="431" bestFit="1" customWidth="1"/>
    <col min="12540" max="12720" width="11.42578125" style="431"/>
    <col min="12721" max="12721" width="32.7109375" style="431" customWidth="1"/>
    <col min="12722" max="12735" width="8.7109375" style="431" customWidth="1"/>
    <col min="12736" max="12736" width="9.85546875" style="431" customWidth="1"/>
    <col min="12737" max="12782" width="11.42578125" style="431"/>
    <col min="12783" max="12783" width="38.5703125" style="431" customWidth="1"/>
    <col min="12784" max="12787" width="13.7109375" style="431" customWidth="1"/>
    <col min="12788" max="12795" width="12.140625" style="431" bestFit="1" customWidth="1"/>
    <col min="12796" max="12976" width="11.42578125" style="431"/>
    <col min="12977" max="12977" width="32.7109375" style="431" customWidth="1"/>
    <col min="12978" max="12991" width="8.7109375" style="431" customWidth="1"/>
    <col min="12992" max="12992" width="9.85546875" style="431" customWidth="1"/>
    <col min="12993" max="13038" width="11.42578125" style="431"/>
    <col min="13039" max="13039" width="38.5703125" style="431" customWidth="1"/>
    <col min="13040" max="13043" width="13.7109375" style="431" customWidth="1"/>
    <col min="13044" max="13051" width="12.140625" style="431" bestFit="1" customWidth="1"/>
    <col min="13052" max="13232" width="11.42578125" style="431"/>
    <col min="13233" max="13233" width="32.7109375" style="431" customWidth="1"/>
    <col min="13234" max="13247" width="8.7109375" style="431" customWidth="1"/>
    <col min="13248" max="13248" width="9.85546875" style="431" customWidth="1"/>
    <col min="13249" max="13294" width="11.42578125" style="431"/>
    <col min="13295" max="13295" width="38.5703125" style="431" customWidth="1"/>
    <col min="13296" max="13299" width="13.7109375" style="431" customWidth="1"/>
    <col min="13300" max="13307" width="12.140625" style="431" bestFit="1" customWidth="1"/>
    <col min="13308" max="13488" width="11.42578125" style="431"/>
    <col min="13489" max="13489" width="32.7109375" style="431" customWidth="1"/>
    <col min="13490" max="13503" width="8.7109375" style="431" customWidth="1"/>
    <col min="13504" max="13504" width="9.85546875" style="431" customWidth="1"/>
    <col min="13505" max="13550" width="11.42578125" style="431"/>
    <col min="13551" max="13551" width="38.5703125" style="431" customWidth="1"/>
    <col min="13552" max="13555" width="13.7109375" style="431" customWidth="1"/>
    <col min="13556" max="13563" width="12.140625" style="431" bestFit="1" customWidth="1"/>
    <col min="13564" max="13744" width="11.42578125" style="431"/>
    <col min="13745" max="13745" width="32.7109375" style="431" customWidth="1"/>
    <col min="13746" max="13759" width="8.7109375" style="431" customWidth="1"/>
    <col min="13760" max="13760" width="9.85546875" style="431" customWidth="1"/>
    <col min="13761" max="13806" width="11.42578125" style="431"/>
    <col min="13807" max="13807" width="38.5703125" style="431" customWidth="1"/>
    <col min="13808" max="13811" width="13.7109375" style="431" customWidth="1"/>
    <col min="13812" max="13819" width="12.140625" style="431" bestFit="1" customWidth="1"/>
    <col min="13820" max="14000" width="11.42578125" style="431"/>
    <col min="14001" max="14001" width="32.7109375" style="431" customWidth="1"/>
    <col min="14002" max="14015" width="8.7109375" style="431" customWidth="1"/>
    <col min="14016" max="14016" width="9.85546875" style="431" customWidth="1"/>
    <col min="14017" max="14062" width="11.42578125" style="431"/>
    <col min="14063" max="14063" width="38.5703125" style="431" customWidth="1"/>
    <col min="14064" max="14067" width="13.7109375" style="431" customWidth="1"/>
    <col min="14068" max="14075" width="12.140625" style="431" bestFit="1" customWidth="1"/>
    <col min="14076" max="14256" width="11.42578125" style="431"/>
    <col min="14257" max="14257" width="32.7109375" style="431" customWidth="1"/>
    <col min="14258" max="14271" width="8.7109375" style="431" customWidth="1"/>
    <col min="14272" max="14272" width="9.85546875" style="431" customWidth="1"/>
    <col min="14273" max="14318" width="11.42578125" style="431"/>
    <col min="14319" max="14319" width="38.5703125" style="431" customWidth="1"/>
    <col min="14320" max="14323" width="13.7109375" style="431" customWidth="1"/>
    <col min="14324" max="14331" width="12.140625" style="431" bestFit="1" customWidth="1"/>
    <col min="14332" max="14512" width="11.42578125" style="431"/>
    <col min="14513" max="14513" width="32.7109375" style="431" customWidth="1"/>
    <col min="14514" max="14527" width="8.7109375" style="431" customWidth="1"/>
    <col min="14528" max="14528" width="9.85546875" style="431" customWidth="1"/>
    <col min="14529" max="14574" width="11.42578125" style="431"/>
    <col min="14575" max="14575" width="38.5703125" style="431" customWidth="1"/>
    <col min="14576" max="14579" width="13.7109375" style="431" customWidth="1"/>
    <col min="14580" max="14587" width="12.140625" style="431" bestFit="1" customWidth="1"/>
    <col min="14588" max="14768" width="11.42578125" style="431"/>
    <col min="14769" max="14769" width="32.7109375" style="431" customWidth="1"/>
    <col min="14770" max="14783" width="8.7109375" style="431" customWidth="1"/>
    <col min="14784" max="14784" width="9.85546875" style="431" customWidth="1"/>
    <col min="14785" max="14830" width="11.42578125" style="431"/>
    <col min="14831" max="14831" width="38.5703125" style="431" customWidth="1"/>
    <col min="14832" max="14835" width="13.7109375" style="431" customWidth="1"/>
    <col min="14836" max="14843" width="12.140625" style="431" bestFit="1" customWidth="1"/>
    <col min="14844" max="15024" width="11.42578125" style="431"/>
    <col min="15025" max="15025" width="32.7109375" style="431" customWidth="1"/>
    <col min="15026" max="15039" width="8.7109375" style="431" customWidth="1"/>
    <col min="15040" max="15040" width="9.85546875" style="431" customWidth="1"/>
    <col min="15041" max="15086" width="11.42578125" style="431"/>
    <col min="15087" max="15087" width="38.5703125" style="431" customWidth="1"/>
    <col min="15088" max="15091" width="13.7109375" style="431" customWidth="1"/>
    <col min="15092" max="15099" width="12.140625" style="431" bestFit="1" customWidth="1"/>
    <col min="15100" max="15280" width="11.42578125" style="431"/>
    <col min="15281" max="15281" width="32.7109375" style="431" customWidth="1"/>
    <col min="15282" max="15295" width="8.7109375" style="431" customWidth="1"/>
    <col min="15296" max="15296" width="9.85546875" style="431" customWidth="1"/>
    <col min="15297" max="15342" width="11.42578125" style="431"/>
    <col min="15343" max="15343" width="38.5703125" style="431" customWidth="1"/>
    <col min="15344" max="15347" width="13.7109375" style="431" customWidth="1"/>
    <col min="15348" max="15355" width="12.140625" style="431" bestFit="1" customWidth="1"/>
    <col min="15356" max="15536" width="11.42578125" style="431"/>
    <col min="15537" max="15537" width="32.7109375" style="431" customWidth="1"/>
    <col min="15538" max="15551" width="8.7109375" style="431" customWidth="1"/>
    <col min="15552" max="15552" width="9.85546875" style="431" customWidth="1"/>
    <col min="15553" max="15598" width="11.42578125" style="431"/>
    <col min="15599" max="15599" width="38.5703125" style="431" customWidth="1"/>
    <col min="15600" max="15603" width="13.7109375" style="431" customWidth="1"/>
    <col min="15604" max="15611" width="12.140625" style="431" bestFit="1" customWidth="1"/>
    <col min="15612" max="15792" width="11.42578125" style="431"/>
    <col min="15793" max="15793" width="32.7109375" style="431" customWidth="1"/>
    <col min="15794" max="15807" width="8.7109375" style="431" customWidth="1"/>
    <col min="15808" max="15808" width="9.85546875" style="431" customWidth="1"/>
    <col min="15809" max="15854" width="11.42578125" style="431"/>
    <col min="15855" max="15855" width="38.5703125" style="431" customWidth="1"/>
    <col min="15856" max="15859" width="13.7109375" style="431" customWidth="1"/>
    <col min="15860" max="15867" width="12.140625" style="431" bestFit="1" customWidth="1"/>
    <col min="15868" max="16048" width="11.42578125" style="431"/>
    <col min="16049" max="16049" width="32.7109375" style="431" customWidth="1"/>
    <col min="16050" max="16063" width="8.7109375" style="431" customWidth="1"/>
    <col min="16064" max="16064" width="9.85546875" style="431" customWidth="1"/>
    <col min="16065" max="16110" width="11.42578125" style="431"/>
    <col min="16111" max="16111" width="38.5703125" style="431" customWidth="1"/>
    <col min="16112" max="16115" width="13.7109375" style="431" customWidth="1"/>
    <col min="16116" max="16123" width="12.140625" style="431" bestFit="1" customWidth="1"/>
    <col min="16124" max="16304" width="11.42578125" style="431"/>
    <col min="16305" max="16305" width="32.7109375" style="431" customWidth="1"/>
    <col min="16306" max="16319" width="8.7109375" style="431" customWidth="1"/>
    <col min="16320" max="16320" width="9.85546875" style="431" customWidth="1"/>
    <col min="16321" max="16384" width="11.42578125" style="431"/>
  </cols>
  <sheetData>
    <row r="1" spans="1:10" ht="13.5" customHeight="1">
      <c r="A1" s="553" t="s">
        <v>35</v>
      </c>
      <c r="B1" s="553"/>
      <c r="C1" s="553"/>
      <c r="D1" s="553"/>
      <c r="E1" s="553"/>
      <c r="F1" s="470"/>
      <c r="G1" s="470"/>
      <c r="H1" s="470"/>
      <c r="I1" s="470"/>
      <c r="J1" s="470"/>
    </row>
    <row r="2" spans="1:10" ht="18" customHeight="1">
      <c r="A2" s="554" t="s">
        <v>36</v>
      </c>
      <c r="B2" s="554"/>
      <c r="C2" s="554"/>
      <c r="D2" s="554"/>
      <c r="E2" s="554"/>
      <c r="F2" s="471"/>
      <c r="G2" s="471"/>
      <c r="H2" s="471"/>
      <c r="I2" s="471"/>
      <c r="J2" s="471"/>
    </row>
    <row r="3" spans="1:10" ht="18" customHeight="1">
      <c r="A3" s="553" t="s">
        <v>37</v>
      </c>
      <c r="B3" s="553"/>
      <c r="C3" s="553"/>
      <c r="D3" s="553"/>
      <c r="E3" s="553"/>
      <c r="F3" s="470"/>
      <c r="G3" s="470"/>
      <c r="H3" s="470"/>
      <c r="I3" s="470"/>
      <c r="J3" s="470"/>
    </row>
    <row r="4" spans="1:10" ht="39" customHeight="1">
      <c r="A4" s="585" t="s">
        <v>300</v>
      </c>
      <c r="B4" s="585"/>
      <c r="C4" s="585"/>
      <c r="D4" s="585"/>
      <c r="E4" s="585"/>
      <c r="F4" s="277"/>
      <c r="G4" s="277"/>
      <c r="H4" s="277"/>
      <c r="I4" s="277"/>
      <c r="J4" s="277"/>
    </row>
    <row r="5" spans="1:10" ht="30" customHeight="1">
      <c r="A5" s="432" t="s">
        <v>38</v>
      </c>
      <c r="B5" s="575" t="s">
        <v>39</v>
      </c>
      <c r="C5" s="571"/>
      <c r="D5" s="571"/>
      <c r="E5" s="571"/>
      <c r="F5" s="76"/>
      <c r="G5" s="277"/>
      <c r="H5" s="277"/>
      <c r="I5" s="277"/>
      <c r="J5" s="277"/>
    </row>
    <row r="6" spans="1:10" s="8" customFormat="1" ht="24.75" customHeight="1">
      <c r="A6" s="6"/>
      <c r="B6" s="7">
        <v>2018</v>
      </c>
      <c r="C6" s="7" t="s">
        <v>207</v>
      </c>
      <c r="D6" s="7" t="s">
        <v>206</v>
      </c>
      <c r="E6" s="7" t="s">
        <v>214</v>
      </c>
      <c r="F6" s="76"/>
      <c r="G6" s="277"/>
      <c r="H6" s="277"/>
      <c r="I6" s="277"/>
      <c r="J6" s="277"/>
    </row>
    <row r="7" spans="1:10" ht="32.25" customHeight="1">
      <c r="A7" s="9" t="s">
        <v>40</v>
      </c>
      <c r="B7" s="10">
        <v>849.78163744129279</v>
      </c>
      <c r="C7" s="10">
        <v>777.12050425497489</v>
      </c>
      <c r="D7" s="10">
        <v>845.31465767765144</v>
      </c>
      <c r="E7" s="10">
        <v>737.91416947425876</v>
      </c>
      <c r="F7" s="277"/>
      <c r="G7" s="277"/>
      <c r="H7" s="277"/>
      <c r="I7" s="277"/>
      <c r="J7" s="277"/>
    </row>
    <row r="8" spans="1:10" ht="32.25" customHeight="1">
      <c r="A8" s="12" t="s">
        <v>41</v>
      </c>
      <c r="B8" s="10">
        <v>1738.6783830653806</v>
      </c>
      <c r="C8" s="10">
        <v>1841.9264823918206</v>
      </c>
      <c r="D8" s="10">
        <v>1588.5149513212443</v>
      </c>
      <c r="E8" s="10">
        <v>1749.0007920825476</v>
      </c>
      <c r="F8" s="76"/>
      <c r="G8" s="277"/>
      <c r="H8" s="277"/>
      <c r="I8" s="277"/>
      <c r="J8" s="277"/>
    </row>
    <row r="9" spans="1:10" ht="32.25" customHeight="1">
      <c r="A9" s="12" t="s">
        <v>42</v>
      </c>
      <c r="B9" s="10">
        <v>11582.907554729425</v>
      </c>
      <c r="C9" s="10">
        <v>11928.365589637267</v>
      </c>
      <c r="D9" s="10">
        <v>9280.6388223492995</v>
      </c>
      <c r="E9" s="10">
        <v>11326.554874726438</v>
      </c>
      <c r="F9" s="76"/>
      <c r="G9" s="421"/>
      <c r="H9" s="421"/>
      <c r="I9" s="421"/>
      <c r="J9" s="421"/>
    </row>
    <row r="10" spans="1:10" ht="32.25" customHeight="1">
      <c r="A10" s="12" t="s">
        <v>43</v>
      </c>
      <c r="B10" s="10">
        <v>3410.6727349467028</v>
      </c>
      <c r="C10" s="10">
        <v>3524.9238988532315</v>
      </c>
      <c r="D10" s="10">
        <v>3231.1369031803183</v>
      </c>
      <c r="E10" s="10">
        <v>3347.2237390578043</v>
      </c>
      <c r="F10" s="76"/>
      <c r="G10" s="421"/>
      <c r="H10" s="421"/>
      <c r="I10" s="421"/>
      <c r="J10" s="421"/>
    </row>
    <row r="11" spans="1:10" ht="32.25" customHeight="1">
      <c r="A11" s="12" t="s">
        <v>44</v>
      </c>
      <c r="B11" s="10">
        <v>199.00557380545209</v>
      </c>
      <c r="C11" s="10">
        <v>217.31111899145284</v>
      </c>
      <c r="D11" s="10">
        <v>208.96811061899803</v>
      </c>
      <c r="E11" s="10">
        <v>206.3463468270586</v>
      </c>
      <c r="F11" s="76"/>
      <c r="G11" s="421"/>
      <c r="H11" s="421"/>
      <c r="I11" s="421"/>
      <c r="J11" s="421"/>
    </row>
    <row r="12" spans="1:10" ht="32.25" customHeight="1">
      <c r="A12" s="9" t="s">
        <v>45</v>
      </c>
      <c r="B12" s="10">
        <v>786.99001789575368</v>
      </c>
      <c r="C12" s="10">
        <v>815.01003189028506</v>
      </c>
      <c r="D12" s="10">
        <v>741.88718586418111</v>
      </c>
      <c r="E12" s="10">
        <v>773.89151985749402</v>
      </c>
      <c r="F12" s="76"/>
      <c r="G12" s="421"/>
      <c r="H12" s="421"/>
      <c r="I12" s="421"/>
      <c r="J12" s="421"/>
    </row>
    <row r="13" spans="1:10" ht="32.25" customHeight="1">
      <c r="A13" s="9" t="s">
        <v>46</v>
      </c>
      <c r="B13" s="10">
        <v>655.72797385991566</v>
      </c>
      <c r="C13" s="10">
        <v>681.4015582008733</v>
      </c>
      <c r="D13" s="10">
        <v>608.87556774231325</v>
      </c>
      <c r="E13" s="10">
        <v>647.02294172293364</v>
      </c>
      <c r="F13" s="76"/>
      <c r="G13" s="421"/>
      <c r="H13" s="421"/>
      <c r="I13" s="421"/>
      <c r="J13" s="421"/>
    </row>
    <row r="14" spans="1:10" ht="32.25" customHeight="1">
      <c r="A14" s="9" t="s">
        <v>47</v>
      </c>
      <c r="B14" s="10">
        <v>40575.981158931172</v>
      </c>
      <c r="C14" s="10">
        <v>41615.462207521683</v>
      </c>
      <c r="D14" s="10">
        <v>32572.358721567434</v>
      </c>
      <c r="E14" s="10">
        <v>39515.780969443695</v>
      </c>
      <c r="F14" s="76"/>
      <c r="G14" s="421"/>
      <c r="H14" s="421"/>
      <c r="I14" s="421"/>
      <c r="J14" s="421"/>
    </row>
    <row r="15" spans="1:10" ht="32.25" customHeight="1">
      <c r="A15" s="9" t="s">
        <v>48</v>
      </c>
      <c r="B15" s="10">
        <v>3719.1355682952103</v>
      </c>
      <c r="C15" s="10">
        <v>4074.3383102062126</v>
      </c>
      <c r="D15" s="10">
        <v>3526.1996123223016</v>
      </c>
      <c r="E15" s="10">
        <v>3868.8711110341455</v>
      </c>
      <c r="F15" s="76"/>
      <c r="G15" s="421"/>
      <c r="H15" s="421"/>
      <c r="I15" s="421"/>
      <c r="J15" s="421"/>
    </row>
    <row r="16" spans="1:10" ht="32.25" customHeight="1">
      <c r="A16" s="15" t="s">
        <v>49</v>
      </c>
      <c r="B16" s="10">
        <v>1410.5286094862795</v>
      </c>
      <c r="C16" s="10">
        <v>1508.5674483731837</v>
      </c>
      <c r="D16" s="10">
        <v>1373.1424625291841</v>
      </c>
      <c r="E16" s="10">
        <v>1432.4593163763502</v>
      </c>
      <c r="F16" s="76"/>
      <c r="G16" s="522"/>
      <c r="H16" s="522"/>
      <c r="I16" s="522"/>
      <c r="J16" s="522"/>
    </row>
    <row r="17" spans="1:10" ht="39.75" customHeight="1">
      <c r="A17" s="16" t="s">
        <v>50</v>
      </c>
      <c r="B17" s="17">
        <v>64929.409212456594</v>
      </c>
      <c r="C17" s="17">
        <v>66984.427150320975</v>
      </c>
      <c r="D17" s="17">
        <v>53977.03699517293</v>
      </c>
      <c r="E17" s="17">
        <v>63605.065780602723</v>
      </c>
      <c r="F17" s="210"/>
      <c r="G17" s="476"/>
      <c r="H17" s="476"/>
      <c r="I17" s="476"/>
      <c r="J17" s="476"/>
    </row>
    <row r="18" spans="1:10" s="51" customFormat="1" ht="12.75" customHeight="1">
      <c r="A18" s="540" t="s">
        <v>134</v>
      </c>
      <c r="B18" s="433"/>
      <c r="C18" s="313"/>
      <c r="D18" s="431"/>
      <c r="E18" s="474"/>
      <c r="F18" s="474"/>
      <c r="G18" s="474"/>
      <c r="H18" s="474"/>
      <c r="I18" s="474"/>
      <c r="J18" s="474"/>
    </row>
    <row r="19" spans="1:10">
      <c r="A19" s="23" t="s">
        <v>52</v>
      </c>
      <c r="B19" s="433"/>
      <c r="C19" s="523"/>
      <c r="D19" s="523"/>
      <c r="E19" s="523"/>
      <c r="F19" s="433"/>
      <c r="G19" s="433"/>
      <c r="H19" s="433"/>
      <c r="I19" s="433"/>
      <c r="J19" s="433"/>
    </row>
    <row r="20" spans="1:10">
      <c r="B20" s="433"/>
      <c r="C20" s="523"/>
      <c r="D20" s="523"/>
      <c r="E20" s="523"/>
      <c r="F20" s="433"/>
      <c r="G20" s="433"/>
      <c r="H20" s="433"/>
      <c r="I20" s="433"/>
      <c r="J20" s="433"/>
    </row>
    <row r="21" spans="1:10">
      <c r="A21" s="13"/>
      <c r="B21" s="433"/>
      <c r="C21" s="523"/>
      <c r="D21" s="523"/>
      <c r="E21" s="523"/>
      <c r="F21" s="433"/>
      <c r="G21" s="433"/>
      <c r="H21" s="433"/>
      <c r="I21" s="433"/>
      <c r="J21" s="433"/>
    </row>
    <row r="22" spans="1:10">
      <c r="A22" s="13"/>
      <c r="B22" s="433"/>
      <c r="C22" s="523"/>
      <c r="D22" s="523"/>
      <c r="E22" s="523"/>
      <c r="F22" s="433"/>
      <c r="G22" s="433"/>
      <c r="H22" s="433"/>
      <c r="I22" s="433"/>
      <c r="J22" s="433"/>
    </row>
    <row r="23" spans="1:10">
      <c r="A23" s="13"/>
      <c r="B23" s="433"/>
      <c r="C23" s="523"/>
      <c r="D23" s="523"/>
      <c r="E23" s="523"/>
      <c r="F23" s="433"/>
      <c r="G23" s="433"/>
      <c r="H23" s="433"/>
      <c r="I23" s="433"/>
      <c r="J23" s="433"/>
    </row>
    <row r="24" spans="1:10">
      <c r="A24" s="13"/>
      <c r="B24" s="433"/>
      <c r="C24" s="523"/>
      <c r="D24" s="523"/>
      <c r="E24" s="523"/>
      <c r="F24" s="433"/>
      <c r="G24" s="433"/>
      <c r="H24" s="433"/>
      <c r="I24" s="433"/>
      <c r="J24" s="433"/>
    </row>
    <row r="25" spans="1:10">
      <c r="A25" s="13"/>
      <c r="B25" s="433"/>
      <c r="C25" s="523"/>
      <c r="D25" s="523"/>
      <c r="E25" s="523"/>
      <c r="F25" s="433"/>
      <c r="G25" s="433"/>
      <c r="H25" s="433"/>
      <c r="I25" s="433"/>
      <c r="J25" s="433"/>
    </row>
    <row r="26" spans="1:10">
      <c r="A26" s="13"/>
      <c r="B26" s="433"/>
      <c r="C26" s="523"/>
      <c r="D26" s="523"/>
      <c r="E26" s="523"/>
      <c r="F26" s="433"/>
      <c r="G26" s="433"/>
      <c r="H26" s="433"/>
      <c r="I26" s="433"/>
      <c r="J26" s="433"/>
    </row>
    <row r="27" spans="1:10">
      <c r="A27" s="13"/>
      <c r="B27" s="433"/>
      <c r="C27" s="523"/>
      <c r="D27" s="523"/>
      <c r="E27" s="523"/>
      <c r="F27" s="433"/>
      <c r="G27" s="433"/>
      <c r="H27" s="433"/>
      <c r="I27" s="433"/>
      <c r="J27" s="433"/>
    </row>
    <row r="28" spans="1:10">
      <c r="A28" s="13"/>
      <c r="B28" s="433"/>
      <c r="C28" s="523"/>
      <c r="D28" s="523"/>
      <c r="E28" s="523"/>
      <c r="F28" s="433"/>
      <c r="G28" s="433"/>
      <c r="H28" s="433"/>
      <c r="I28" s="433"/>
      <c r="J28" s="433"/>
    </row>
    <row r="29" spans="1:10">
      <c r="A29" s="13"/>
      <c r="B29" s="433"/>
      <c r="C29" s="523"/>
      <c r="D29" s="523"/>
      <c r="E29" s="523"/>
      <c r="F29" s="433"/>
      <c r="G29" s="433"/>
      <c r="H29" s="433"/>
      <c r="I29" s="433"/>
      <c r="J29" s="433"/>
    </row>
    <row r="30" spans="1:10">
      <c r="A30" s="13"/>
      <c r="B30" s="433"/>
      <c r="C30" s="523"/>
      <c r="D30" s="523"/>
      <c r="E30" s="523"/>
    </row>
    <row r="31" spans="1:10">
      <c r="A31" s="13"/>
      <c r="C31" s="524"/>
      <c r="D31" s="524"/>
      <c r="E31" s="524"/>
    </row>
    <row r="32" spans="1:10">
      <c r="A32" s="13"/>
      <c r="C32" s="524"/>
      <c r="D32" s="524"/>
      <c r="E32" s="524"/>
    </row>
    <row r="33" spans="1:1">
      <c r="A33" s="13"/>
    </row>
    <row r="34" spans="1:1">
      <c r="A34" s="13"/>
    </row>
    <row r="35" spans="1:1">
      <c r="A35" s="13"/>
    </row>
    <row r="36" spans="1:1">
      <c r="A36" s="13"/>
    </row>
    <row r="37" spans="1:1">
      <c r="A37" s="13"/>
    </row>
    <row r="38" spans="1:1">
      <c r="A38" s="13"/>
    </row>
    <row r="39" spans="1:1">
      <c r="A39" s="13"/>
    </row>
    <row r="40" spans="1:1">
      <c r="A40" s="13"/>
    </row>
    <row r="41" spans="1:1">
      <c r="A41" s="13"/>
    </row>
    <row r="42" spans="1:1">
      <c r="A42" s="13"/>
    </row>
    <row r="43" spans="1:1">
      <c r="A43" s="13"/>
    </row>
    <row r="44" spans="1:1">
      <c r="A44" s="13"/>
    </row>
    <row r="45" spans="1:1">
      <c r="A45" s="13"/>
    </row>
    <row r="46" spans="1:1">
      <c r="A46" s="13"/>
    </row>
    <row r="47" spans="1:1">
      <c r="A47" s="13"/>
    </row>
    <row r="48" spans="1:1">
      <c r="A48" s="13"/>
    </row>
    <row r="49" spans="1:1">
      <c r="A49" s="13"/>
    </row>
    <row r="50" spans="1:1">
      <c r="A50" s="13"/>
    </row>
    <row r="51" spans="1:1">
      <c r="A51" s="13"/>
    </row>
    <row r="52" spans="1:1">
      <c r="A52" s="13"/>
    </row>
    <row r="53" spans="1:1">
      <c r="A53" s="13"/>
    </row>
    <row r="54" spans="1:1">
      <c r="A54" s="13"/>
    </row>
    <row r="55" spans="1:1">
      <c r="A55" s="13"/>
    </row>
    <row r="56" spans="1:1">
      <c r="A56" s="13"/>
    </row>
    <row r="57" spans="1:1">
      <c r="A57" s="13"/>
    </row>
    <row r="58" spans="1:1">
      <c r="A58" s="13"/>
    </row>
    <row r="59" spans="1:1">
      <c r="A59" s="13"/>
    </row>
    <row r="60" spans="1:1">
      <c r="A60" s="13"/>
    </row>
    <row r="61" spans="1:1">
      <c r="A61" s="13"/>
    </row>
    <row r="62" spans="1:1">
      <c r="A62" s="13"/>
    </row>
    <row r="63" spans="1:1">
      <c r="A63" s="13"/>
    </row>
    <row r="64" spans="1:1">
      <c r="A64" s="13"/>
    </row>
    <row r="65" spans="1:1">
      <c r="A65" s="13"/>
    </row>
    <row r="66" spans="1:1">
      <c r="A66" s="13"/>
    </row>
    <row r="67" spans="1:1">
      <c r="A67" s="13"/>
    </row>
    <row r="68" spans="1:1">
      <c r="A68" s="13"/>
    </row>
    <row r="69" spans="1:1">
      <c r="A69" s="13"/>
    </row>
  </sheetData>
  <mergeCells count="5">
    <mergeCell ref="B5:E5"/>
    <mergeCell ref="A4:E4"/>
    <mergeCell ref="A1:E1"/>
    <mergeCell ref="A2:E2"/>
    <mergeCell ref="A3:E3"/>
  </mergeCells>
  <printOptions horizontalCentered="1"/>
  <pageMargins left="0.39370078740157483" right="0.39370078740157483" top="0.98425196850393704" bottom="0.98425196850393704" header="0.31496062992125984" footer="0.31496062992125984"/>
  <pageSetup scale="7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>
    <tabColor theme="6" tint="0.79998168889431442"/>
  </sheetPr>
  <dimension ref="A1:U28"/>
  <sheetViews>
    <sheetView zoomScale="80" zoomScaleNormal="80" workbookViewId="0">
      <selection sqref="A1:F1"/>
    </sheetView>
  </sheetViews>
  <sheetFormatPr baseColWidth="10" defaultColWidth="11.5703125" defaultRowHeight="12.75"/>
  <cols>
    <col min="1" max="1" width="45.85546875" style="24" customWidth="1"/>
    <col min="2" max="5" width="13.7109375" style="24" customWidth="1"/>
    <col min="6" max="6" width="15.7109375" style="24" customWidth="1"/>
    <col min="7" max="7" width="13" style="24" customWidth="1"/>
    <col min="8" max="256" width="11.5703125" style="24"/>
    <col min="257" max="257" width="45.85546875" style="24" customWidth="1"/>
    <col min="258" max="261" width="13.7109375" style="24" customWidth="1"/>
    <col min="262" max="262" width="15.7109375" style="24" customWidth="1"/>
    <col min="263" max="263" width="13" style="24" customWidth="1"/>
    <col min="264" max="512" width="11.5703125" style="24"/>
    <col min="513" max="513" width="45.85546875" style="24" customWidth="1"/>
    <col min="514" max="517" width="13.7109375" style="24" customWidth="1"/>
    <col min="518" max="518" width="15.7109375" style="24" customWidth="1"/>
    <col min="519" max="519" width="13" style="24" customWidth="1"/>
    <col min="520" max="768" width="11.5703125" style="24"/>
    <col min="769" max="769" width="45.85546875" style="24" customWidth="1"/>
    <col min="770" max="773" width="13.7109375" style="24" customWidth="1"/>
    <col min="774" max="774" width="15.7109375" style="24" customWidth="1"/>
    <col min="775" max="775" width="13" style="24" customWidth="1"/>
    <col min="776" max="1024" width="11.5703125" style="24"/>
    <col min="1025" max="1025" width="45.85546875" style="24" customWidth="1"/>
    <col min="1026" max="1029" width="13.7109375" style="24" customWidth="1"/>
    <col min="1030" max="1030" width="15.7109375" style="24" customWidth="1"/>
    <col min="1031" max="1031" width="13" style="24" customWidth="1"/>
    <col min="1032" max="1280" width="11.5703125" style="24"/>
    <col min="1281" max="1281" width="45.85546875" style="24" customWidth="1"/>
    <col min="1282" max="1285" width="13.7109375" style="24" customWidth="1"/>
    <col min="1286" max="1286" width="15.7109375" style="24" customWidth="1"/>
    <col min="1287" max="1287" width="13" style="24" customWidth="1"/>
    <col min="1288" max="1536" width="11.5703125" style="24"/>
    <col min="1537" max="1537" width="45.85546875" style="24" customWidth="1"/>
    <col min="1538" max="1541" width="13.7109375" style="24" customWidth="1"/>
    <col min="1542" max="1542" width="15.7109375" style="24" customWidth="1"/>
    <col min="1543" max="1543" width="13" style="24" customWidth="1"/>
    <col min="1544" max="1792" width="11.5703125" style="24"/>
    <col min="1793" max="1793" width="45.85546875" style="24" customWidth="1"/>
    <col min="1794" max="1797" width="13.7109375" style="24" customWidth="1"/>
    <col min="1798" max="1798" width="15.7109375" style="24" customWidth="1"/>
    <col min="1799" max="1799" width="13" style="24" customWidth="1"/>
    <col min="1800" max="2048" width="11.5703125" style="24"/>
    <col min="2049" max="2049" width="45.85546875" style="24" customWidth="1"/>
    <col min="2050" max="2053" width="13.7109375" style="24" customWidth="1"/>
    <col min="2054" max="2054" width="15.7109375" style="24" customWidth="1"/>
    <col min="2055" max="2055" width="13" style="24" customWidth="1"/>
    <col min="2056" max="2304" width="11.5703125" style="24"/>
    <col min="2305" max="2305" width="45.85546875" style="24" customWidth="1"/>
    <col min="2306" max="2309" width="13.7109375" style="24" customWidth="1"/>
    <col min="2310" max="2310" width="15.7109375" style="24" customWidth="1"/>
    <col min="2311" max="2311" width="13" style="24" customWidth="1"/>
    <col min="2312" max="2560" width="11.5703125" style="24"/>
    <col min="2561" max="2561" width="45.85546875" style="24" customWidth="1"/>
    <col min="2562" max="2565" width="13.7109375" style="24" customWidth="1"/>
    <col min="2566" max="2566" width="15.7109375" style="24" customWidth="1"/>
    <col min="2567" max="2567" width="13" style="24" customWidth="1"/>
    <col min="2568" max="2816" width="11.5703125" style="24"/>
    <col min="2817" max="2817" width="45.85546875" style="24" customWidth="1"/>
    <col min="2818" max="2821" width="13.7109375" style="24" customWidth="1"/>
    <col min="2822" max="2822" width="15.7109375" style="24" customWidth="1"/>
    <col min="2823" max="2823" width="13" style="24" customWidth="1"/>
    <col min="2824" max="3072" width="11.5703125" style="24"/>
    <col min="3073" max="3073" width="45.85546875" style="24" customWidth="1"/>
    <col min="3074" max="3077" width="13.7109375" style="24" customWidth="1"/>
    <col min="3078" max="3078" width="15.7109375" style="24" customWidth="1"/>
    <col min="3079" max="3079" width="13" style="24" customWidth="1"/>
    <col min="3080" max="3328" width="11.5703125" style="24"/>
    <col min="3329" max="3329" width="45.85546875" style="24" customWidth="1"/>
    <col min="3330" max="3333" width="13.7109375" style="24" customWidth="1"/>
    <col min="3334" max="3334" width="15.7109375" style="24" customWidth="1"/>
    <col min="3335" max="3335" width="13" style="24" customWidth="1"/>
    <col min="3336" max="3584" width="11.5703125" style="24"/>
    <col min="3585" max="3585" width="45.85546875" style="24" customWidth="1"/>
    <col min="3586" max="3589" width="13.7109375" style="24" customWidth="1"/>
    <col min="3590" max="3590" width="15.7109375" style="24" customWidth="1"/>
    <col min="3591" max="3591" width="13" style="24" customWidth="1"/>
    <col min="3592" max="3840" width="11.5703125" style="24"/>
    <col min="3841" max="3841" width="45.85546875" style="24" customWidth="1"/>
    <col min="3842" max="3845" width="13.7109375" style="24" customWidth="1"/>
    <col min="3846" max="3846" width="15.7109375" style="24" customWidth="1"/>
    <col min="3847" max="3847" width="13" style="24" customWidth="1"/>
    <col min="3848" max="4096" width="11.5703125" style="24"/>
    <col min="4097" max="4097" width="45.85546875" style="24" customWidth="1"/>
    <col min="4098" max="4101" width="13.7109375" style="24" customWidth="1"/>
    <col min="4102" max="4102" width="15.7109375" style="24" customWidth="1"/>
    <col min="4103" max="4103" width="13" style="24" customWidth="1"/>
    <col min="4104" max="4352" width="11.5703125" style="24"/>
    <col min="4353" max="4353" width="45.85546875" style="24" customWidth="1"/>
    <col min="4354" max="4357" width="13.7109375" style="24" customWidth="1"/>
    <col min="4358" max="4358" width="15.7109375" style="24" customWidth="1"/>
    <col min="4359" max="4359" width="13" style="24" customWidth="1"/>
    <col min="4360" max="4608" width="11.5703125" style="24"/>
    <col min="4609" max="4609" width="45.85546875" style="24" customWidth="1"/>
    <col min="4610" max="4613" width="13.7109375" style="24" customWidth="1"/>
    <col min="4614" max="4614" width="15.7109375" style="24" customWidth="1"/>
    <col min="4615" max="4615" width="13" style="24" customWidth="1"/>
    <col min="4616" max="4864" width="11.5703125" style="24"/>
    <col min="4865" max="4865" width="45.85546875" style="24" customWidth="1"/>
    <col min="4866" max="4869" width="13.7109375" style="24" customWidth="1"/>
    <col min="4870" max="4870" width="15.7109375" style="24" customWidth="1"/>
    <col min="4871" max="4871" width="13" style="24" customWidth="1"/>
    <col min="4872" max="5120" width="11.5703125" style="24"/>
    <col min="5121" max="5121" width="45.85546875" style="24" customWidth="1"/>
    <col min="5122" max="5125" width="13.7109375" style="24" customWidth="1"/>
    <col min="5126" max="5126" width="15.7109375" style="24" customWidth="1"/>
    <col min="5127" max="5127" width="13" style="24" customWidth="1"/>
    <col min="5128" max="5376" width="11.5703125" style="24"/>
    <col min="5377" max="5377" width="45.85546875" style="24" customWidth="1"/>
    <col min="5378" max="5381" width="13.7109375" style="24" customWidth="1"/>
    <col min="5382" max="5382" width="15.7109375" style="24" customWidth="1"/>
    <col min="5383" max="5383" width="13" style="24" customWidth="1"/>
    <col min="5384" max="5632" width="11.5703125" style="24"/>
    <col min="5633" max="5633" width="45.85546875" style="24" customWidth="1"/>
    <col min="5634" max="5637" width="13.7109375" style="24" customWidth="1"/>
    <col min="5638" max="5638" width="15.7109375" style="24" customWidth="1"/>
    <col min="5639" max="5639" width="13" style="24" customWidth="1"/>
    <col min="5640" max="5888" width="11.5703125" style="24"/>
    <col min="5889" max="5889" width="45.85546875" style="24" customWidth="1"/>
    <col min="5890" max="5893" width="13.7109375" style="24" customWidth="1"/>
    <col min="5894" max="5894" width="15.7109375" style="24" customWidth="1"/>
    <col min="5895" max="5895" width="13" style="24" customWidth="1"/>
    <col min="5896" max="6144" width="11.5703125" style="24"/>
    <col min="6145" max="6145" width="45.85546875" style="24" customWidth="1"/>
    <col min="6146" max="6149" width="13.7109375" style="24" customWidth="1"/>
    <col min="6150" max="6150" width="15.7109375" style="24" customWidth="1"/>
    <col min="6151" max="6151" width="13" style="24" customWidth="1"/>
    <col min="6152" max="6400" width="11.5703125" style="24"/>
    <col min="6401" max="6401" width="45.85546875" style="24" customWidth="1"/>
    <col min="6402" max="6405" width="13.7109375" style="24" customWidth="1"/>
    <col min="6406" max="6406" width="15.7109375" style="24" customWidth="1"/>
    <col min="6407" max="6407" width="13" style="24" customWidth="1"/>
    <col min="6408" max="6656" width="11.5703125" style="24"/>
    <col min="6657" max="6657" width="45.85546875" style="24" customWidth="1"/>
    <col min="6658" max="6661" width="13.7109375" style="24" customWidth="1"/>
    <col min="6662" max="6662" width="15.7109375" style="24" customWidth="1"/>
    <col min="6663" max="6663" width="13" style="24" customWidth="1"/>
    <col min="6664" max="6912" width="11.5703125" style="24"/>
    <col min="6913" max="6913" width="45.85546875" style="24" customWidth="1"/>
    <col min="6914" max="6917" width="13.7109375" style="24" customWidth="1"/>
    <col min="6918" max="6918" width="15.7109375" style="24" customWidth="1"/>
    <col min="6919" max="6919" width="13" style="24" customWidth="1"/>
    <col min="6920" max="7168" width="11.5703125" style="24"/>
    <col min="7169" max="7169" width="45.85546875" style="24" customWidth="1"/>
    <col min="7170" max="7173" width="13.7109375" style="24" customWidth="1"/>
    <col min="7174" max="7174" width="15.7109375" style="24" customWidth="1"/>
    <col min="7175" max="7175" width="13" style="24" customWidth="1"/>
    <col min="7176" max="7424" width="11.5703125" style="24"/>
    <col min="7425" max="7425" width="45.85546875" style="24" customWidth="1"/>
    <col min="7426" max="7429" width="13.7109375" style="24" customWidth="1"/>
    <col min="7430" max="7430" width="15.7109375" style="24" customWidth="1"/>
    <col min="7431" max="7431" width="13" style="24" customWidth="1"/>
    <col min="7432" max="7680" width="11.5703125" style="24"/>
    <col min="7681" max="7681" width="45.85546875" style="24" customWidth="1"/>
    <col min="7682" max="7685" width="13.7109375" style="24" customWidth="1"/>
    <col min="7686" max="7686" width="15.7109375" style="24" customWidth="1"/>
    <col min="7687" max="7687" width="13" style="24" customWidth="1"/>
    <col min="7688" max="7936" width="11.5703125" style="24"/>
    <col min="7937" max="7937" width="45.85546875" style="24" customWidth="1"/>
    <col min="7938" max="7941" width="13.7109375" style="24" customWidth="1"/>
    <col min="7942" max="7942" width="15.7109375" style="24" customWidth="1"/>
    <col min="7943" max="7943" width="13" style="24" customWidth="1"/>
    <col min="7944" max="8192" width="11.5703125" style="24"/>
    <col min="8193" max="8193" width="45.85546875" style="24" customWidth="1"/>
    <col min="8194" max="8197" width="13.7109375" style="24" customWidth="1"/>
    <col min="8198" max="8198" width="15.7109375" style="24" customWidth="1"/>
    <col min="8199" max="8199" width="13" style="24" customWidth="1"/>
    <col min="8200" max="8448" width="11.5703125" style="24"/>
    <col min="8449" max="8449" width="45.85546875" style="24" customWidth="1"/>
    <col min="8450" max="8453" width="13.7109375" style="24" customWidth="1"/>
    <col min="8454" max="8454" width="15.7109375" style="24" customWidth="1"/>
    <col min="8455" max="8455" width="13" style="24" customWidth="1"/>
    <col min="8456" max="8704" width="11.5703125" style="24"/>
    <col min="8705" max="8705" width="45.85546875" style="24" customWidth="1"/>
    <col min="8706" max="8709" width="13.7109375" style="24" customWidth="1"/>
    <col min="8710" max="8710" width="15.7109375" style="24" customWidth="1"/>
    <col min="8711" max="8711" width="13" style="24" customWidth="1"/>
    <col min="8712" max="8960" width="11.5703125" style="24"/>
    <col min="8961" max="8961" width="45.85546875" style="24" customWidth="1"/>
    <col min="8962" max="8965" width="13.7109375" style="24" customWidth="1"/>
    <col min="8966" max="8966" width="15.7109375" style="24" customWidth="1"/>
    <col min="8967" max="8967" width="13" style="24" customWidth="1"/>
    <col min="8968" max="9216" width="11.5703125" style="24"/>
    <col min="9217" max="9217" width="45.85546875" style="24" customWidth="1"/>
    <col min="9218" max="9221" width="13.7109375" style="24" customWidth="1"/>
    <col min="9222" max="9222" width="15.7109375" style="24" customWidth="1"/>
    <col min="9223" max="9223" width="13" style="24" customWidth="1"/>
    <col min="9224" max="9472" width="11.5703125" style="24"/>
    <col min="9473" max="9473" width="45.85546875" style="24" customWidth="1"/>
    <col min="9474" max="9477" width="13.7109375" style="24" customWidth="1"/>
    <col min="9478" max="9478" width="15.7109375" style="24" customWidth="1"/>
    <col min="9479" max="9479" width="13" style="24" customWidth="1"/>
    <col min="9480" max="9728" width="11.5703125" style="24"/>
    <col min="9729" max="9729" width="45.85546875" style="24" customWidth="1"/>
    <col min="9730" max="9733" width="13.7109375" style="24" customWidth="1"/>
    <col min="9734" max="9734" width="15.7109375" style="24" customWidth="1"/>
    <col min="9735" max="9735" width="13" style="24" customWidth="1"/>
    <col min="9736" max="9984" width="11.5703125" style="24"/>
    <col min="9985" max="9985" width="45.85546875" style="24" customWidth="1"/>
    <col min="9986" max="9989" width="13.7109375" style="24" customWidth="1"/>
    <col min="9990" max="9990" width="15.7109375" style="24" customWidth="1"/>
    <col min="9991" max="9991" width="13" style="24" customWidth="1"/>
    <col min="9992" max="10240" width="11.5703125" style="24"/>
    <col min="10241" max="10241" width="45.85546875" style="24" customWidth="1"/>
    <col min="10242" max="10245" width="13.7109375" style="24" customWidth="1"/>
    <col min="10246" max="10246" width="15.7109375" style="24" customWidth="1"/>
    <col min="10247" max="10247" width="13" style="24" customWidth="1"/>
    <col min="10248" max="10496" width="11.5703125" style="24"/>
    <col min="10497" max="10497" width="45.85546875" style="24" customWidth="1"/>
    <col min="10498" max="10501" width="13.7109375" style="24" customWidth="1"/>
    <col min="10502" max="10502" width="15.7109375" style="24" customWidth="1"/>
    <col min="10503" max="10503" width="13" style="24" customWidth="1"/>
    <col min="10504" max="10752" width="11.5703125" style="24"/>
    <col min="10753" max="10753" width="45.85546875" style="24" customWidth="1"/>
    <col min="10754" max="10757" width="13.7109375" style="24" customWidth="1"/>
    <col min="10758" max="10758" width="15.7109375" style="24" customWidth="1"/>
    <col min="10759" max="10759" width="13" style="24" customWidth="1"/>
    <col min="10760" max="11008" width="11.5703125" style="24"/>
    <col min="11009" max="11009" width="45.85546875" style="24" customWidth="1"/>
    <col min="11010" max="11013" width="13.7109375" style="24" customWidth="1"/>
    <col min="11014" max="11014" width="15.7109375" style="24" customWidth="1"/>
    <col min="11015" max="11015" width="13" style="24" customWidth="1"/>
    <col min="11016" max="11264" width="11.5703125" style="24"/>
    <col min="11265" max="11265" width="45.85546875" style="24" customWidth="1"/>
    <col min="11266" max="11269" width="13.7109375" style="24" customWidth="1"/>
    <col min="11270" max="11270" width="15.7109375" style="24" customWidth="1"/>
    <col min="11271" max="11271" width="13" style="24" customWidth="1"/>
    <col min="11272" max="11520" width="11.5703125" style="24"/>
    <col min="11521" max="11521" width="45.85546875" style="24" customWidth="1"/>
    <col min="11522" max="11525" width="13.7109375" style="24" customWidth="1"/>
    <col min="11526" max="11526" width="15.7109375" style="24" customWidth="1"/>
    <col min="11527" max="11527" width="13" style="24" customWidth="1"/>
    <col min="11528" max="11776" width="11.5703125" style="24"/>
    <col min="11777" max="11777" width="45.85546875" style="24" customWidth="1"/>
    <col min="11778" max="11781" width="13.7109375" style="24" customWidth="1"/>
    <col min="11782" max="11782" width="15.7109375" style="24" customWidth="1"/>
    <col min="11783" max="11783" width="13" style="24" customWidth="1"/>
    <col min="11784" max="12032" width="11.5703125" style="24"/>
    <col min="12033" max="12033" width="45.85546875" style="24" customWidth="1"/>
    <col min="12034" max="12037" width="13.7109375" style="24" customWidth="1"/>
    <col min="12038" max="12038" width="15.7109375" style="24" customWidth="1"/>
    <col min="12039" max="12039" width="13" style="24" customWidth="1"/>
    <col min="12040" max="12288" width="11.5703125" style="24"/>
    <col min="12289" max="12289" width="45.85546875" style="24" customWidth="1"/>
    <col min="12290" max="12293" width="13.7109375" style="24" customWidth="1"/>
    <col min="12294" max="12294" width="15.7109375" style="24" customWidth="1"/>
    <col min="12295" max="12295" width="13" style="24" customWidth="1"/>
    <col min="12296" max="12544" width="11.5703125" style="24"/>
    <col min="12545" max="12545" width="45.85546875" style="24" customWidth="1"/>
    <col min="12546" max="12549" width="13.7109375" style="24" customWidth="1"/>
    <col min="12550" max="12550" width="15.7109375" style="24" customWidth="1"/>
    <col min="12551" max="12551" width="13" style="24" customWidth="1"/>
    <col min="12552" max="12800" width="11.5703125" style="24"/>
    <col min="12801" max="12801" width="45.85546875" style="24" customWidth="1"/>
    <col min="12802" max="12805" width="13.7109375" style="24" customWidth="1"/>
    <col min="12806" max="12806" width="15.7109375" style="24" customWidth="1"/>
    <col min="12807" max="12807" width="13" style="24" customWidth="1"/>
    <col min="12808" max="13056" width="11.5703125" style="24"/>
    <col min="13057" max="13057" width="45.85546875" style="24" customWidth="1"/>
    <col min="13058" max="13061" width="13.7109375" style="24" customWidth="1"/>
    <col min="13062" max="13062" width="15.7109375" style="24" customWidth="1"/>
    <col min="13063" max="13063" width="13" style="24" customWidth="1"/>
    <col min="13064" max="13312" width="11.5703125" style="24"/>
    <col min="13313" max="13313" width="45.85546875" style="24" customWidth="1"/>
    <col min="13314" max="13317" width="13.7109375" style="24" customWidth="1"/>
    <col min="13318" max="13318" width="15.7109375" style="24" customWidth="1"/>
    <col min="13319" max="13319" width="13" style="24" customWidth="1"/>
    <col min="13320" max="13568" width="11.5703125" style="24"/>
    <col min="13569" max="13569" width="45.85546875" style="24" customWidth="1"/>
    <col min="13570" max="13573" width="13.7109375" style="24" customWidth="1"/>
    <col min="13574" max="13574" width="15.7109375" style="24" customWidth="1"/>
    <col min="13575" max="13575" width="13" style="24" customWidth="1"/>
    <col min="13576" max="13824" width="11.5703125" style="24"/>
    <col min="13825" max="13825" width="45.85546875" style="24" customWidth="1"/>
    <col min="13826" max="13829" width="13.7109375" style="24" customWidth="1"/>
    <col min="13830" max="13830" width="15.7109375" style="24" customWidth="1"/>
    <col min="13831" max="13831" width="13" style="24" customWidth="1"/>
    <col min="13832" max="14080" width="11.5703125" style="24"/>
    <col min="14081" max="14081" width="45.85546875" style="24" customWidth="1"/>
    <col min="14082" max="14085" width="13.7109375" style="24" customWidth="1"/>
    <col min="14086" max="14086" width="15.7109375" style="24" customWidth="1"/>
    <col min="14087" max="14087" width="13" style="24" customWidth="1"/>
    <col min="14088" max="14336" width="11.5703125" style="24"/>
    <col min="14337" max="14337" width="45.85546875" style="24" customWidth="1"/>
    <col min="14338" max="14341" width="13.7109375" style="24" customWidth="1"/>
    <col min="14342" max="14342" width="15.7109375" style="24" customWidth="1"/>
    <col min="14343" max="14343" width="13" style="24" customWidth="1"/>
    <col min="14344" max="14592" width="11.5703125" style="24"/>
    <col min="14593" max="14593" width="45.85546875" style="24" customWidth="1"/>
    <col min="14594" max="14597" width="13.7109375" style="24" customWidth="1"/>
    <col min="14598" max="14598" width="15.7109375" style="24" customWidth="1"/>
    <col min="14599" max="14599" width="13" style="24" customWidth="1"/>
    <col min="14600" max="14848" width="11.5703125" style="24"/>
    <col min="14849" max="14849" width="45.85546875" style="24" customWidth="1"/>
    <col min="14850" max="14853" width="13.7109375" style="24" customWidth="1"/>
    <col min="14854" max="14854" width="15.7109375" style="24" customWidth="1"/>
    <col min="14855" max="14855" width="13" style="24" customWidth="1"/>
    <col min="14856" max="15104" width="11.5703125" style="24"/>
    <col min="15105" max="15105" width="45.85546875" style="24" customWidth="1"/>
    <col min="15106" max="15109" width="13.7109375" style="24" customWidth="1"/>
    <col min="15110" max="15110" width="15.7109375" style="24" customWidth="1"/>
    <col min="15111" max="15111" width="13" style="24" customWidth="1"/>
    <col min="15112" max="15360" width="11.5703125" style="24"/>
    <col min="15361" max="15361" width="45.85546875" style="24" customWidth="1"/>
    <col min="15362" max="15365" width="13.7109375" style="24" customWidth="1"/>
    <col min="15366" max="15366" width="15.7109375" style="24" customWidth="1"/>
    <col min="15367" max="15367" width="13" style="24" customWidth="1"/>
    <col min="15368" max="15616" width="11.5703125" style="24"/>
    <col min="15617" max="15617" width="45.85546875" style="24" customWidth="1"/>
    <col min="15618" max="15621" width="13.7109375" style="24" customWidth="1"/>
    <col min="15622" max="15622" width="15.7109375" style="24" customWidth="1"/>
    <col min="15623" max="15623" width="13" style="24" customWidth="1"/>
    <col min="15624" max="15872" width="11.5703125" style="24"/>
    <col min="15873" max="15873" width="45.85546875" style="24" customWidth="1"/>
    <col min="15874" max="15877" width="13.7109375" style="24" customWidth="1"/>
    <col min="15878" max="15878" width="15.7109375" style="24" customWidth="1"/>
    <col min="15879" max="15879" width="13" style="24" customWidth="1"/>
    <col min="15880" max="16128" width="11.5703125" style="24"/>
    <col min="16129" max="16129" width="45.85546875" style="24" customWidth="1"/>
    <col min="16130" max="16133" width="13.7109375" style="24" customWidth="1"/>
    <col min="16134" max="16134" width="15.7109375" style="24" customWidth="1"/>
    <col min="16135" max="16135" width="13" style="24" customWidth="1"/>
    <col min="16136" max="16384" width="11.5703125" style="24"/>
  </cols>
  <sheetData>
    <row r="1" spans="1:21" ht="13.5" customHeight="1">
      <c r="A1" s="563" t="s">
        <v>35</v>
      </c>
      <c r="B1" s="563"/>
      <c r="C1" s="563"/>
      <c r="D1" s="563"/>
      <c r="E1" s="563"/>
      <c r="F1" s="563"/>
    </row>
    <row r="2" spans="1:21">
      <c r="A2" s="564" t="s">
        <v>36</v>
      </c>
      <c r="B2" s="564"/>
      <c r="C2" s="564"/>
      <c r="D2" s="564"/>
      <c r="E2" s="564"/>
      <c r="F2" s="564"/>
    </row>
    <row r="3" spans="1:21">
      <c r="A3" s="563" t="s">
        <v>37</v>
      </c>
      <c r="B3" s="563"/>
      <c r="C3" s="563"/>
      <c r="D3" s="563"/>
      <c r="E3" s="563"/>
      <c r="F3" s="563"/>
    </row>
    <row r="4" spans="1:21" ht="37.5" customHeight="1">
      <c r="A4" s="573" t="s">
        <v>301</v>
      </c>
      <c r="B4" s="573"/>
      <c r="C4" s="573"/>
      <c r="D4" s="573"/>
      <c r="E4" s="573"/>
      <c r="F4" s="573"/>
      <c r="G4" s="39"/>
    </row>
    <row r="5" spans="1:21" ht="30.75" customHeight="1">
      <c r="A5" s="38" t="s">
        <v>38</v>
      </c>
      <c r="B5" s="40" t="s">
        <v>174</v>
      </c>
      <c r="C5" s="42"/>
      <c r="D5" s="42"/>
      <c r="E5" s="525"/>
      <c r="F5" s="43" t="s">
        <v>74</v>
      </c>
      <c r="G5" s="44"/>
    </row>
    <row r="6" spans="1:21" ht="27.95" customHeight="1">
      <c r="A6" s="45"/>
      <c r="B6" s="7">
        <v>2018</v>
      </c>
      <c r="C6" s="46" t="s">
        <v>207</v>
      </c>
      <c r="D6" s="46" t="s">
        <v>206</v>
      </c>
      <c r="E6" s="46" t="s">
        <v>214</v>
      </c>
      <c r="F6" s="47" t="s">
        <v>75</v>
      </c>
      <c r="G6" s="44"/>
      <c r="H6" s="215"/>
    </row>
    <row r="7" spans="1:21" s="51" customFormat="1" ht="32.25" customHeight="1">
      <c r="A7" s="9" t="s">
        <v>40</v>
      </c>
      <c r="B7" s="170">
        <v>1.3087777137486469</v>
      </c>
      <c r="C7" s="170">
        <v>1.1601510042192711</v>
      </c>
      <c r="D7" s="170">
        <v>1.5660634683471908</v>
      </c>
      <c r="E7" s="170">
        <v>1.1601499981457393</v>
      </c>
      <c r="F7" s="171">
        <v>1.298785546115212</v>
      </c>
      <c r="G7" s="318"/>
      <c r="H7" s="318"/>
      <c r="I7" s="318"/>
      <c r="J7" s="467"/>
      <c r="K7" s="467"/>
      <c r="L7" s="467"/>
      <c r="M7" s="318"/>
      <c r="N7" s="50"/>
      <c r="O7" s="50"/>
      <c r="P7" s="50"/>
      <c r="Q7" s="257"/>
      <c r="R7" s="256"/>
      <c r="S7" s="256"/>
      <c r="T7" s="256"/>
      <c r="U7" s="50"/>
    </row>
    <row r="8" spans="1:21" s="51" customFormat="1" ht="32.25" customHeight="1">
      <c r="A8" s="9" t="s">
        <v>41</v>
      </c>
      <c r="B8" s="170">
        <v>2.6777979411089703</v>
      </c>
      <c r="C8" s="170">
        <v>2.7497831372929706</v>
      </c>
      <c r="D8" s="170">
        <v>2.9429458150200101</v>
      </c>
      <c r="E8" s="170">
        <v>2.7497822235032268</v>
      </c>
      <c r="F8" s="171">
        <v>2.7800772792312944</v>
      </c>
      <c r="G8" s="318"/>
      <c r="H8" s="318"/>
      <c r="I8" s="318"/>
      <c r="J8" s="467"/>
      <c r="K8" s="467"/>
      <c r="L8" s="467"/>
      <c r="M8" s="50"/>
      <c r="N8" s="50"/>
      <c r="O8" s="50"/>
      <c r="P8" s="50"/>
      <c r="Q8" s="257"/>
      <c r="R8" s="256"/>
      <c r="S8" s="256"/>
      <c r="T8" s="256"/>
      <c r="U8" s="50"/>
    </row>
    <row r="9" spans="1:21" ht="32.25" customHeight="1">
      <c r="A9" s="9" t="s">
        <v>42</v>
      </c>
      <c r="B9" s="170">
        <v>17.83923139794604</v>
      </c>
      <c r="C9" s="170">
        <v>17.807669778034533</v>
      </c>
      <c r="D9" s="170">
        <v>17.193679644140619</v>
      </c>
      <c r="E9" s="170">
        <v>17.807630156056899</v>
      </c>
      <c r="F9" s="171">
        <v>17.662052744044523</v>
      </c>
      <c r="G9" s="318"/>
      <c r="H9" s="318"/>
      <c r="I9" s="318"/>
      <c r="J9" s="467"/>
      <c r="K9" s="467"/>
      <c r="L9" s="467"/>
      <c r="M9" s="50"/>
      <c r="N9" s="50"/>
      <c r="O9" s="50"/>
      <c r="P9" s="50"/>
      <c r="Q9" s="257"/>
      <c r="R9" s="256"/>
      <c r="S9" s="256"/>
      <c r="T9" s="256"/>
      <c r="U9" s="50"/>
    </row>
    <row r="10" spans="1:21" ht="32.25" customHeight="1">
      <c r="A10" s="9" t="s">
        <v>43</v>
      </c>
      <c r="B10" s="170">
        <v>5.2528935290117671</v>
      </c>
      <c r="C10" s="170">
        <v>5.2623035663839977</v>
      </c>
      <c r="D10" s="170">
        <v>5.986132405654784</v>
      </c>
      <c r="E10" s="170">
        <v>5.2625112449433047</v>
      </c>
      <c r="F10" s="171">
        <v>5.4409601864984634</v>
      </c>
      <c r="G10" s="318"/>
      <c r="H10" s="318"/>
      <c r="I10" s="318"/>
      <c r="J10" s="467"/>
      <c r="K10" s="467"/>
      <c r="L10" s="467"/>
      <c r="M10" s="50"/>
      <c r="N10" s="50"/>
      <c r="O10" s="50"/>
      <c r="P10" s="50"/>
      <c r="Q10" s="257"/>
      <c r="R10" s="256"/>
      <c r="S10" s="256"/>
      <c r="T10" s="256"/>
      <c r="U10" s="50"/>
    </row>
    <row r="11" spans="1:21" ht="32.25" customHeight="1">
      <c r="A11" s="9" t="s">
        <v>44</v>
      </c>
      <c r="B11" s="170">
        <v>0.30649527882547439</v>
      </c>
      <c r="C11" s="170">
        <v>0.32442035893474314</v>
      </c>
      <c r="D11" s="170">
        <v>0.38714261147325607</v>
      </c>
      <c r="E11" s="170">
        <v>0.32441810144308802</v>
      </c>
      <c r="F11" s="171">
        <v>0.33561908766914039</v>
      </c>
      <c r="G11" s="318"/>
      <c r="H11" s="318"/>
      <c r="I11" s="318"/>
      <c r="J11" s="467"/>
      <c r="K11" s="467"/>
      <c r="L11" s="467"/>
      <c r="M11" s="50"/>
      <c r="N11" s="50"/>
      <c r="O11" s="50"/>
      <c r="P11" s="50"/>
      <c r="Q11" s="257"/>
      <c r="R11" s="256"/>
      <c r="S11" s="256"/>
      <c r="T11" s="256"/>
      <c r="U11" s="50"/>
    </row>
    <row r="12" spans="1:21" ht="32.25" customHeight="1">
      <c r="A12" s="9" t="s">
        <v>45</v>
      </c>
      <c r="B12" s="170">
        <v>1.2120701966047938</v>
      </c>
      <c r="C12" s="170">
        <v>1.216715685365654</v>
      </c>
      <c r="D12" s="170">
        <v>1.3744496311098491</v>
      </c>
      <c r="E12" s="170">
        <v>1.2167136537943859</v>
      </c>
      <c r="F12" s="171">
        <v>1.2549872917186706</v>
      </c>
      <c r="G12" s="318"/>
      <c r="H12" s="318"/>
      <c r="I12" s="318"/>
      <c r="J12" s="467"/>
      <c r="K12" s="467"/>
      <c r="L12" s="467"/>
      <c r="M12" s="50"/>
      <c r="N12" s="50"/>
      <c r="O12" s="50"/>
      <c r="P12" s="50"/>
      <c r="Q12" s="257"/>
      <c r="R12" s="256"/>
      <c r="S12" s="256"/>
      <c r="T12" s="256"/>
      <c r="U12" s="50"/>
    </row>
    <row r="13" spans="1:21" ht="32.25" customHeight="1">
      <c r="A13" s="9" t="s">
        <v>46</v>
      </c>
      <c r="B13" s="170">
        <v>1.0099090409313556</v>
      </c>
      <c r="C13" s="170">
        <v>1.0172536919241357</v>
      </c>
      <c r="D13" s="170">
        <v>1.1280270308219473</v>
      </c>
      <c r="E13" s="170">
        <v>1.0172506447124099</v>
      </c>
      <c r="F13" s="171">
        <v>1.043110102097462</v>
      </c>
      <c r="G13" s="318"/>
      <c r="H13" s="318"/>
      <c r="I13" s="318"/>
      <c r="J13" s="467"/>
      <c r="K13" s="467"/>
      <c r="L13" s="467"/>
      <c r="M13" s="50"/>
      <c r="N13" s="50"/>
      <c r="O13" s="50"/>
      <c r="P13" s="50"/>
      <c r="Q13" s="257"/>
      <c r="R13" s="256"/>
      <c r="S13" s="256"/>
      <c r="T13" s="256"/>
      <c r="U13" s="50"/>
    </row>
    <row r="14" spans="1:21" ht="32.25" customHeight="1">
      <c r="A14" s="9" t="s">
        <v>47</v>
      </c>
      <c r="B14" s="170">
        <v>62.492453960518624</v>
      </c>
      <c r="C14" s="170">
        <v>62.127070392244555</v>
      </c>
      <c r="D14" s="170">
        <v>60.344843909235557</v>
      </c>
      <c r="E14" s="170">
        <v>62.126782646130998</v>
      </c>
      <c r="F14" s="171">
        <v>61.772787727032437</v>
      </c>
      <c r="G14" s="318"/>
      <c r="H14" s="318"/>
      <c r="I14" s="318"/>
      <c r="J14" s="467"/>
      <c r="K14" s="467"/>
      <c r="L14" s="467"/>
      <c r="M14" s="50"/>
      <c r="N14" s="50"/>
      <c r="O14" s="50"/>
      <c r="P14" s="50"/>
      <c r="Q14" s="257"/>
      <c r="R14" s="256"/>
      <c r="S14" s="256"/>
      <c r="T14" s="256"/>
      <c r="U14" s="50"/>
    </row>
    <row r="15" spans="1:21" ht="32.25" customHeight="1">
      <c r="A15" s="9" t="s">
        <v>48</v>
      </c>
      <c r="B15" s="170">
        <v>5.7279676704369287</v>
      </c>
      <c r="C15" s="170">
        <v>6.0825157182622691</v>
      </c>
      <c r="D15" s="170">
        <v>6.5327772857143733</v>
      </c>
      <c r="E15" s="170">
        <v>6.0826461910743177</v>
      </c>
      <c r="F15" s="171">
        <v>6.1064767163719722</v>
      </c>
      <c r="G15" s="318"/>
      <c r="H15" s="318"/>
      <c r="I15" s="318"/>
      <c r="J15" s="467"/>
      <c r="K15" s="467"/>
      <c r="L15" s="467"/>
      <c r="M15" s="50"/>
      <c r="N15" s="50"/>
      <c r="O15" s="50"/>
      <c r="P15" s="50"/>
      <c r="Q15" s="257"/>
      <c r="R15" s="256"/>
      <c r="S15" s="256"/>
      <c r="T15" s="256"/>
      <c r="U15" s="50"/>
    </row>
    <row r="16" spans="1:21" ht="32.25" customHeight="1">
      <c r="A16" s="52" t="s">
        <v>49</v>
      </c>
      <c r="B16" s="172">
        <v>2.1724032708673899</v>
      </c>
      <c r="C16" s="172">
        <v>2.2521166673378872</v>
      </c>
      <c r="D16" s="172">
        <v>2.5439381984824059</v>
      </c>
      <c r="E16" s="172">
        <v>2.2521151401956403</v>
      </c>
      <c r="F16" s="399">
        <v>2.3051433192208308</v>
      </c>
      <c r="G16" s="318"/>
      <c r="H16" s="318"/>
      <c r="I16" s="318"/>
      <c r="J16" s="467"/>
      <c r="K16" s="467"/>
      <c r="L16" s="467"/>
      <c r="M16" s="50"/>
      <c r="N16" s="50"/>
      <c r="O16" s="50"/>
      <c r="P16" s="50"/>
      <c r="Q16" s="257"/>
      <c r="R16" s="256"/>
      <c r="S16" s="256"/>
      <c r="T16" s="256"/>
      <c r="U16" s="50"/>
    </row>
    <row r="17" spans="1:21" ht="31.5" customHeight="1">
      <c r="A17" s="53" t="s">
        <v>50</v>
      </c>
      <c r="B17" s="173">
        <v>99.999999999999986</v>
      </c>
      <c r="C17" s="173">
        <v>100.00000000000001</v>
      </c>
      <c r="D17" s="173">
        <v>100</v>
      </c>
      <c r="E17" s="173">
        <v>100</v>
      </c>
      <c r="F17" s="174">
        <v>100</v>
      </c>
      <c r="G17" s="318"/>
      <c r="H17" s="318"/>
      <c r="I17" s="318"/>
      <c r="J17" s="318"/>
      <c r="K17" s="318"/>
      <c r="M17" s="50"/>
      <c r="N17" s="50"/>
      <c r="O17" s="50"/>
      <c r="P17" s="50"/>
      <c r="Q17" s="257"/>
      <c r="R17" s="256"/>
      <c r="S17" s="256"/>
      <c r="T17" s="256"/>
      <c r="U17" s="50"/>
    </row>
    <row r="18" spans="1:21">
      <c r="A18" s="540" t="s">
        <v>134</v>
      </c>
      <c r="B18" s="21"/>
      <c r="C18" s="22"/>
      <c r="D18" s="22"/>
      <c r="E18" s="473"/>
      <c r="F18" s="58"/>
      <c r="G18" s="23"/>
    </row>
    <row r="19" spans="1:21">
      <c r="A19" s="23" t="s">
        <v>52</v>
      </c>
      <c r="B19" s="26"/>
      <c r="C19" s="22"/>
      <c r="D19" s="22"/>
      <c r="E19" s="473"/>
      <c r="F19" s="58"/>
      <c r="G19" s="23"/>
    </row>
    <row r="20" spans="1:21">
      <c r="A20" s="58"/>
      <c r="B20" s="58"/>
      <c r="C20" s="58"/>
      <c r="D20" s="58"/>
      <c r="E20" s="58"/>
      <c r="F20" s="58"/>
      <c r="G20" s="23"/>
    </row>
    <row r="21" spans="1:21">
      <c r="A21" s="58"/>
      <c r="B21" s="58"/>
      <c r="C21" s="58"/>
      <c r="D21" s="58"/>
      <c r="E21" s="58"/>
      <c r="F21" s="58"/>
      <c r="G21" s="23"/>
    </row>
    <row r="22" spans="1:21">
      <c r="A22" s="58"/>
      <c r="B22" s="58"/>
      <c r="C22" s="58"/>
      <c r="D22" s="58"/>
      <c r="E22" s="58"/>
      <c r="F22" s="58"/>
      <c r="G22" s="23"/>
    </row>
    <row r="23" spans="1:21">
      <c r="A23" s="58"/>
      <c r="B23" s="58"/>
      <c r="C23" s="58"/>
      <c r="D23" s="58"/>
      <c r="E23" s="58"/>
      <c r="F23" s="58"/>
      <c r="G23" s="23"/>
    </row>
    <row r="24" spans="1:21">
      <c r="A24" s="58"/>
      <c r="B24" s="58"/>
      <c r="C24" s="58"/>
      <c r="D24" s="58"/>
      <c r="E24" s="58"/>
      <c r="F24" s="58"/>
      <c r="G24" s="23"/>
    </row>
    <row r="25" spans="1:21">
      <c r="A25" s="58"/>
      <c r="B25" s="58"/>
      <c r="C25" s="58"/>
      <c r="D25" s="58"/>
      <c r="E25" s="58"/>
      <c r="F25" s="58"/>
      <c r="G25" s="23"/>
    </row>
    <row r="26" spans="1:21">
      <c r="A26" s="58"/>
      <c r="B26" s="58"/>
      <c r="C26" s="58"/>
      <c r="D26" s="58"/>
      <c r="E26" s="58"/>
      <c r="F26" s="58"/>
      <c r="G26" s="23"/>
    </row>
    <row r="27" spans="1:21">
      <c r="A27" s="58"/>
      <c r="B27" s="58"/>
      <c r="C27" s="58"/>
      <c r="D27" s="58"/>
      <c r="E27" s="58"/>
      <c r="F27" s="58"/>
      <c r="G27" s="23"/>
    </row>
    <row r="28" spans="1:21">
      <c r="A28" s="58"/>
      <c r="B28" s="58"/>
      <c r="C28" s="58"/>
      <c r="D28" s="58"/>
      <c r="E28" s="58"/>
      <c r="F28" s="58"/>
    </row>
  </sheetData>
  <mergeCells count="4">
    <mergeCell ref="A1:F1"/>
    <mergeCell ref="A2:F2"/>
    <mergeCell ref="A3:F3"/>
    <mergeCell ref="A4:F4"/>
  </mergeCells>
  <printOptions horizontalCentered="1"/>
  <pageMargins left="0.39370078740157483" right="0.39370078740157483" top="0.98425196850393704" bottom="0.98425196850393704" header="0.31496062992125984" footer="0.31496062992125984"/>
  <pageSetup scale="65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tabColor theme="6" tint="0.79998168889431442"/>
  </sheetPr>
  <dimension ref="A1:M20"/>
  <sheetViews>
    <sheetView zoomScale="80" zoomScaleNormal="80" workbookViewId="0">
      <selection sqref="A1:E1"/>
    </sheetView>
  </sheetViews>
  <sheetFormatPr baseColWidth="10" defaultColWidth="11.5703125" defaultRowHeight="12.75"/>
  <cols>
    <col min="1" max="1" width="45.5703125" style="51" customWidth="1"/>
    <col min="2" max="2" width="13.7109375" style="51" customWidth="1"/>
    <col min="3" max="3" width="13.7109375" style="60" customWidth="1"/>
    <col min="4" max="4" width="13.7109375" style="51" customWidth="1"/>
    <col min="5" max="5" width="14.7109375" style="60" customWidth="1"/>
    <col min="6" max="244" width="11.5703125" style="51"/>
    <col min="245" max="245" width="45.5703125" style="51" customWidth="1"/>
    <col min="246" max="249" width="13.7109375" style="51" customWidth="1"/>
    <col min="250" max="259" width="11.5703125" style="51"/>
    <col min="260" max="260" width="12.7109375" style="51" customWidth="1"/>
    <col min="261" max="500" width="11.5703125" style="51"/>
    <col min="501" max="501" width="45.5703125" style="51" customWidth="1"/>
    <col min="502" max="505" width="13.7109375" style="51" customWidth="1"/>
    <col min="506" max="515" width="11.5703125" style="51"/>
    <col min="516" max="516" width="12.7109375" style="51" customWidth="1"/>
    <col min="517" max="756" width="11.5703125" style="51"/>
    <col min="757" max="757" width="45.5703125" style="51" customWidth="1"/>
    <col min="758" max="761" width="13.7109375" style="51" customWidth="1"/>
    <col min="762" max="771" width="11.5703125" style="51"/>
    <col min="772" max="772" width="12.7109375" style="51" customWidth="1"/>
    <col min="773" max="1012" width="11.5703125" style="51"/>
    <col min="1013" max="1013" width="45.5703125" style="51" customWidth="1"/>
    <col min="1014" max="1017" width="13.7109375" style="51" customWidth="1"/>
    <col min="1018" max="1027" width="11.5703125" style="51"/>
    <col min="1028" max="1028" width="12.7109375" style="51" customWidth="1"/>
    <col min="1029" max="1268" width="11.5703125" style="51"/>
    <col min="1269" max="1269" width="45.5703125" style="51" customWidth="1"/>
    <col min="1270" max="1273" width="13.7109375" style="51" customWidth="1"/>
    <col min="1274" max="1283" width="11.5703125" style="51"/>
    <col min="1284" max="1284" width="12.7109375" style="51" customWidth="1"/>
    <col min="1285" max="1524" width="11.5703125" style="51"/>
    <col min="1525" max="1525" width="45.5703125" style="51" customWidth="1"/>
    <col min="1526" max="1529" width="13.7109375" style="51" customWidth="1"/>
    <col min="1530" max="1539" width="11.5703125" style="51"/>
    <col min="1540" max="1540" width="12.7109375" style="51" customWidth="1"/>
    <col min="1541" max="1780" width="11.5703125" style="51"/>
    <col min="1781" max="1781" width="45.5703125" style="51" customWidth="1"/>
    <col min="1782" max="1785" width="13.7109375" style="51" customWidth="1"/>
    <col min="1786" max="1795" width="11.5703125" style="51"/>
    <col min="1796" max="1796" width="12.7109375" style="51" customWidth="1"/>
    <col min="1797" max="2036" width="11.5703125" style="51"/>
    <col min="2037" max="2037" width="45.5703125" style="51" customWidth="1"/>
    <col min="2038" max="2041" width="13.7109375" style="51" customWidth="1"/>
    <col min="2042" max="2051" width="11.5703125" style="51"/>
    <col min="2052" max="2052" width="12.7109375" style="51" customWidth="1"/>
    <col min="2053" max="2292" width="11.5703125" style="51"/>
    <col min="2293" max="2293" width="45.5703125" style="51" customWidth="1"/>
    <col min="2294" max="2297" width="13.7109375" style="51" customWidth="1"/>
    <col min="2298" max="2307" width="11.5703125" style="51"/>
    <col min="2308" max="2308" width="12.7109375" style="51" customWidth="1"/>
    <col min="2309" max="2548" width="11.5703125" style="51"/>
    <col min="2549" max="2549" width="45.5703125" style="51" customWidth="1"/>
    <col min="2550" max="2553" width="13.7109375" style="51" customWidth="1"/>
    <col min="2554" max="2563" width="11.5703125" style="51"/>
    <col min="2564" max="2564" width="12.7109375" style="51" customWidth="1"/>
    <col min="2565" max="2804" width="11.5703125" style="51"/>
    <col min="2805" max="2805" width="45.5703125" style="51" customWidth="1"/>
    <col min="2806" max="2809" width="13.7109375" style="51" customWidth="1"/>
    <col min="2810" max="2819" width="11.5703125" style="51"/>
    <col min="2820" max="2820" width="12.7109375" style="51" customWidth="1"/>
    <col min="2821" max="3060" width="11.5703125" style="51"/>
    <col min="3061" max="3061" width="45.5703125" style="51" customWidth="1"/>
    <col min="3062" max="3065" width="13.7109375" style="51" customWidth="1"/>
    <col min="3066" max="3075" width="11.5703125" style="51"/>
    <col min="3076" max="3076" width="12.7109375" style="51" customWidth="1"/>
    <col min="3077" max="3316" width="11.5703125" style="51"/>
    <col min="3317" max="3317" width="45.5703125" style="51" customWidth="1"/>
    <col min="3318" max="3321" width="13.7109375" style="51" customWidth="1"/>
    <col min="3322" max="3331" width="11.5703125" style="51"/>
    <col min="3332" max="3332" width="12.7109375" style="51" customWidth="1"/>
    <col min="3333" max="3572" width="11.5703125" style="51"/>
    <col min="3573" max="3573" width="45.5703125" style="51" customWidth="1"/>
    <col min="3574" max="3577" width="13.7109375" style="51" customWidth="1"/>
    <col min="3578" max="3587" width="11.5703125" style="51"/>
    <col min="3588" max="3588" width="12.7109375" style="51" customWidth="1"/>
    <col min="3589" max="3828" width="11.5703125" style="51"/>
    <col min="3829" max="3829" width="45.5703125" style="51" customWidth="1"/>
    <col min="3830" max="3833" width="13.7109375" style="51" customWidth="1"/>
    <col min="3834" max="3843" width="11.5703125" style="51"/>
    <col min="3844" max="3844" width="12.7109375" style="51" customWidth="1"/>
    <col min="3845" max="4084" width="11.5703125" style="51"/>
    <col min="4085" max="4085" width="45.5703125" style="51" customWidth="1"/>
    <col min="4086" max="4089" width="13.7109375" style="51" customWidth="1"/>
    <col min="4090" max="4099" width="11.5703125" style="51"/>
    <col min="4100" max="4100" width="12.7109375" style="51" customWidth="1"/>
    <col min="4101" max="4340" width="11.5703125" style="51"/>
    <col min="4341" max="4341" width="45.5703125" style="51" customWidth="1"/>
    <col min="4342" max="4345" width="13.7109375" style="51" customWidth="1"/>
    <col min="4346" max="4355" width="11.5703125" style="51"/>
    <col min="4356" max="4356" width="12.7109375" style="51" customWidth="1"/>
    <col min="4357" max="4596" width="11.5703125" style="51"/>
    <col min="4597" max="4597" width="45.5703125" style="51" customWidth="1"/>
    <col min="4598" max="4601" width="13.7109375" style="51" customWidth="1"/>
    <col min="4602" max="4611" width="11.5703125" style="51"/>
    <col min="4612" max="4612" width="12.7109375" style="51" customWidth="1"/>
    <col min="4613" max="4852" width="11.5703125" style="51"/>
    <col min="4853" max="4853" width="45.5703125" style="51" customWidth="1"/>
    <col min="4854" max="4857" width="13.7109375" style="51" customWidth="1"/>
    <col min="4858" max="4867" width="11.5703125" style="51"/>
    <col min="4868" max="4868" width="12.7109375" style="51" customWidth="1"/>
    <col min="4869" max="5108" width="11.5703125" style="51"/>
    <col min="5109" max="5109" width="45.5703125" style="51" customWidth="1"/>
    <col min="5110" max="5113" width="13.7109375" style="51" customWidth="1"/>
    <col min="5114" max="5123" width="11.5703125" style="51"/>
    <col min="5124" max="5124" width="12.7109375" style="51" customWidth="1"/>
    <col min="5125" max="5364" width="11.5703125" style="51"/>
    <col min="5365" max="5365" width="45.5703125" style="51" customWidth="1"/>
    <col min="5366" max="5369" width="13.7109375" style="51" customWidth="1"/>
    <col min="5370" max="5379" width="11.5703125" style="51"/>
    <col min="5380" max="5380" width="12.7109375" style="51" customWidth="1"/>
    <col min="5381" max="5620" width="11.5703125" style="51"/>
    <col min="5621" max="5621" width="45.5703125" style="51" customWidth="1"/>
    <col min="5622" max="5625" width="13.7109375" style="51" customWidth="1"/>
    <col min="5626" max="5635" width="11.5703125" style="51"/>
    <col min="5636" max="5636" width="12.7109375" style="51" customWidth="1"/>
    <col min="5637" max="5876" width="11.5703125" style="51"/>
    <col min="5877" max="5877" width="45.5703125" style="51" customWidth="1"/>
    <col min="5878" max="5881" width="13.7109375" style="51" customWidth="1"/>
    <col min="5882" max="5891" width="11.5703125" style="51"/>
    <col min="5892" max="5892" width="12.7109375" style="51" customWidth="1"/>
    <col min="5893" max="6132" width="11.5703125" style="51"/>
    <col min="6133" max="6133" width="45.5703125" style="51" customWidth="1"/>
    <col min="6134" max="6137" width="13.7109375" style="51" customWidth="1"/>
    <col min="6138" max="6147" width="11.5703125" style="51"/>
    <col min="6148" max="6148" width="12.7109375" style="51" customWidth="1"/>
    <col min="6149" max="6388" width="11.5703125" style="51"/>
    <col min="6389" max="6389" width="45.5703125" style="51" customWidth="1"/>
    <col min="6390" max="6393" width="13.7109375" style="51" customWidth="1"/>
    <col min="6394" max="6403" width="11.5703125" style="51"/>
    <col min="6404" max="6404" width="12.7109375" style="51" customWidth="1"/>
    <col min="6405" max="6644" width="11.5703125" style="51"/>
    <col min="6645" max="6645" width="45.5703125" style="51" customWidth="1"/>
    <col min="6646" max="6649" width="13.7109375" style="51" customWidth="1"/>
    <col min="6650" max="6659" width="11.5703125" style="51"/>
    <col min="6660" max="6660" width="12.7109375" style="51" customWidth="1"/>
    <col min="6661" max="6900" width="11.5703125" style="51"/>
    <col min="6901" max="6901" width="45.5703125" style="51" customWidth="1"/>
    <col min="6902" max="6905" width="13.7109375" style="51" customWidth="1"/>
    <col min="6906" max="6915" width="11.5703125" style="51"/>
    <col min="6916" max="6916" width="12.7109375" style="51" customWidth="1"/>
    <col min="6917" max="7156" width="11.5703125" style="51"/>
    <col min="7157" max="7157" width="45.5703125" style="51" customWidth="1"/>
    <col min="7158" max="7161" width="13.7109375" style="51" customWidth="1"/>
    <col min="7162" max="7171" width="11.5703125" style="51"/>
    <col min="7172" max="7172" width="12.7109375" style="51" customWidth="1"/>
    <col min="7173" max="7412" width="11.5703125" style="51"/>
    <col min="7413" max="7413" width="45.5703125" style="51" customWidth="1"/>
    <col min="7414" max="7417" width="13.7109375" style="51" customWidth="1"/>
    <col min="7418" max="7427" width="11.5703125" style="51"/>
    <col min="7428" max="7428" width="12.7109375" style="51" customWidth="1"/>
    <col min="7429" max="7668" width="11.5703125" style="51"/>
    <col min="7669" max="7669" width="45.5703125" style="51" customWidth="1"/>
    <col min="7670" max="7673" width="13.7109375" style="51" customWidth="1"/>
    <col min="7674" max="7683" width="11.5703125" style="51"/>
    <col min="7684" max="7684" width="12.7109375" style="51" customWidth="1"/>
    <col min="7685" max="7924" width="11.5703125" style="51"/>
    <col min="7925" max="7925" width="45.5703125" style="51" customWidth="1"/>
    <col min="7926" max="7929" width="13.7109375" style="51" customWidth="1"/>
    <col min="7930" max="7939" width="11.5703125" style="51"/>
    <col min="7940" max="7940" width="12.7109375" style="51" customWidth="1"/>
    <col min="7941" max="8180" width="11.5703125" style="51"/>
    <col min="8181" max="8181" width="45.5703125" style="51" customWidth="1"/>
    <col min="8182" max="8185" width="13.7109375" style="51" customWidth="1"/>
    <col min="8186" max="8195" width="11.5703125" style="51"/>
    <col min="8196" max="8196" width="12.7109375" style="51" customWidth="1"/>
    <col min="8197" max="8436" width="11.5703125" style="51"/>
    <col min="8437" max="8437" width="45.5703125" style="51" customWidth="1"/>
    <col min="8438" max="8441" width="13.7109375" style="51" customWidth="1"/>
    <col min="8442" max="8451" width="11.5703125" style="51"/>
    <col min="8452" max="8452" width="12.7109375" style="51" customWidth="1"/>
    <col min="8453" max="8692" width="11.5703125" style="51"/>
    <col min="8693" max="8693" width="45.5703125" style="51" customWidth="1"/>
    <col min="8694" max="8697" width="13.7109375" style="51" customWidth="1"/>
    <col min="8698" max="8707" width="11.5703125" style="51"/>
    <col min="8708" max="8708" width="12.7109375" style="51" customWidth="1"/>
    <col min="8709" max="8948" width="11.5703125" style="51"/>
    <col min="8949" max="8949" width="45.5703125" style="51" customWidth="1"/>
    <col min="8950" max="8953" width="13.7109375" style="51" customWidth="1"/>
    <col min="8954" max="8963" width="11.5703125" style="51"/>
    <col min="8964" max="8964" width="12.7109375" style="51" customWidth="1"/>
    <col min="8965" max="9204" width="11.5703125" style="51"/>
    <col min="9205" max="9205" width="45.5703125" style="51" customWidth="1"/>
    <col min="9206" max="9209" width="13.7109375" style="51" customWidth="1"/>
    <col min="9210" max="9219" width="11.5703125" style="51"/>
    <col min="9220" max="9220" width="12.7109375" style="51" customWidth="1"/>
    <col min="9221" max="9460" width="11.5703125" style="51"/>
    <col min="9461" max="9461" width="45.5703125" style="51" customWidth="1"/>
    <col min="9462" max="9465" width="13.7109375" style="51" customWidth="1"/>
    <col min="9466" max="9475" width="11.5703125" style="51"/>
    <col min="9476" max="9476" width="12.7109375" style="51" customWidth="1"/>
    <col min="9477" max="9716" width="11.5703125" style="51"/>
    <col min="9717" max="9717" width="45.5703125" style="51" customWidth="1"/>
    <col min="9718" max="9721" width="13.7109375" style="51" customWidth="1"/>
    <col min="9722" max="9731" width="11.5703125" style="51"/>
    <col min="9732" max="9732" width="12.7109375" style="51" customWidth="1"/>
    <col min="9733" max="9972" width="11.5703125" style="51"/>
    <col min="9973" max="9973" width="45.5703125" style="51" customWidth="1"/>
    <col min="9974" max="9977" width="13.7109375" style="51" customWidth="1"/>
    <col min="9978" max="9987" width="11.5703125" style="51"/>
    <col min="9988" max="9988" width="12.7109375" style="51" customWidth="1"/>
    <col min="9989" max="10228" width="11.5703125" style="51"/>
    <col min="10229" max="10229" width="45.5703125" style="51" customWidth="1"/>
    <col min="10230" max="10233" width="13.7109375" style="51" customWidth="1"/>
    <col min="10234" max="10243" width="11.5703125" style="51"/>
    <col min="10244" max="10244" width="12.7109375" style="51" customWidth="1"/>
    <col min="10245" max="10484" width="11.5703125" style="51"/>
    <col min="10485" max="10485" width="45.5703125" style="51" customWidth="1"/>
    <col min="10486" max="10489" width="13.7109375" style="51" customWidth="1"/>
    <col min="10490" max="10499" width="11.5703125" style="51"/>
    <col min="10500" max="10500" width="12.7109375" style="51" customWidth="1"/>
    <col min="10501" max="10740" width="11.5703125" style="51"/>
    <col min="10741" max="10741" width="45.5703125" style="51" customWidth="1"/>
    <col min="10742" max="10745" width="13.7109375" style="51" customWidth="1"/>
    <col min="10746" max="10755" width="11.5703125" style="51"/>
    <col min="10756" max="10756" width="12.7109375" style="51" customWidth="1"/>
    <col min="10757" max="10996" width="11.5703125" style="51"/>
    <col min="10997" max="10997" width="45.5703125" style="51" customWidth="1"/>
    <col min="10998" max="11001" width="13.7109375" style="51" customWidth="1"/>
    <col min="11002" max="11011" width="11.5703125" style="51"/>
    <col min="11012" max="11012" width="12.7109375" style="51" customWidth="1"/>
    <col min="11013" max="11252" width="11.5703125" style="51"/>
    <col min="11253" max="11253" width="45.5703125" style="51" customWidth="1"/>
    <col min="11254" max="11257" width="13.7109375" style="51" customWidth="1"/>
    <col min="11258" max="11267" width="11.5703125" style="51"/>
    <col min="11268" max="11268" width="12.7109375" style="51" customWidth="1"/>
    <col min="11269" max="11508" width="11.5703125" style="51"/>
    <col min="11509" max="11509" width="45.5703125" style="51" customWidth="1"/>
    <col min="11510" max="11513" width="13.7109375" style="51" customWidth="1"/>
    <col min="11514" max="11523" width="11.5703125" style="51"/>
    <col min="11524" max="11524" width="12.7109375" style="51" customWidth="1"/>
    <col min="11525" max="11764" width="11.5703125" style="51"/>
    <col min="11765" max="11765" width="45.5703125" style="51" customWidth="1"/>
    <col min="11766" max="11769" width="13.7109375" style="51" customWidth="1"/>
    <col min="11770" max="11779" width="11.5703125" style="51"/>
    <col min="11780" max="11780" width="12.7109375" style="51" customWidth="1"/>
    <col min="11781" max="12020" width="11.5703125" style="51"/>
    <col min="12021" max="12021" width="45.5703125" style="51" customWidth="1"/>
    <col min="12022" max="12025" width="13.7109375" style="51" customWidth="1"/>
    <col min="12026" max="12035" width="11.5703125" style="51"/>
    <col min="12036" max="12036" width="12.7109375" style="51" customWidth="1"/>
    <col min="12037" max="12276" width="11.5703125" style="51"/>
    <col min="12277" max="12277" width="45.5703125" style="51" customWidth="1"/>
    <col min="12278" max="12281" width="13.7109375" style="51" customWidth="1"/>
    <col min="12282" max="12291" width="11.5703125" style="51"/>
    <col min="12292" max="12292" width="12.7109375" style="51" customWidth="1"/>
    <col min="12293" max="12532" width="11.5703125" style="51"/>
    <col min="12533" max="12533" width="45.5703125" style="51" customWidth="1"/>
    <col min="12534" max="12537" width="13.7109375" style="51" customWidth="1"/>
    <col min="12538" max="12547" width="11.5703125" style="51"/>
    <col min="12548" max="12548" width="12.7109375" style="51" customWidth="1"/>
    <col min="12549" max="12788" width="11.5703125" style="51"/>
    <col min="12789" max="12789" width="45.5703125" style="51" customWidth="1"/>
    <col min="12790" max="12793" width="13.7109375" style="51" customWidth="1"/>
    <col min="12794" max="12803" width="11.5703125" style="51"/>
    <col min="12804" max="12804" width="12.7109375" style="51" customWidth="1"/>
    <col min="12805" max="13044" width="11.5703125" style="51"/>
    <col min="13045" max="13045" width="45.5703125" style="51" customWidth="1"/>
    <col min="13046" max="13049" width="13.7109375" style="51" customWidth="1"/>
    <col min="13050" max="13059" width="11.5703125" style="51"/>
    <col min="13060" max="13060" width="12.7109375" style="51" customWidth="1"/>
    <col min="13061" max="13300" width="11.5703125" style="51"/>
    <col min="13301" max="13301" width="45.5703125" style="51" customWidth="1"/>
    <col min="13302" max="13305" width="13.7109375" style="51" customWidth="1"/>
    <col min="13306" max="13315" width="11.5703125" style="51"/>
    <col min="13316" max="13316" width="12.7109375" style="51" customWidth="1"/>
    <col min="13317" max="13556" width="11.5703125" style="51"/>
    <col min="13557" max="13557" width="45.5703125" style="51" customWidth="1"/>
    <col min="13558" max="13561" width="13.7109375" style="51" customWidth="1"/>
    <col min="13562" max="13571" width="11.5703125" style="51"/>
    <col min="13572" max="13572" width="12.7109375" style="51" customWidth="1"/>
    <col min="13573" max="13812" width="11.5703125" style="51"/>
    <col min="13813" max="13813" width="45.5703125" style="51" customWidth="1"/>
    <col min="13814" max="13817" width="13.7109375" style="51" customWidth="1"/>
    <col min="13818" max="13827" width="11.5703125" style="51"/>
    <col min="13828" max="13828" width="12.7109375" style="51" customWidth="1"/>
    <col min="13829" max="14068" width="11.5703125" style="51"/>
    <col min="14069" max="14069" width="45.5703125" style="51" customWidth="1"/>
    <col min="14070" max="14073" width="13.7109375" style="51" customWidth="1"/>
    <col min="14074" max="14083" width="11.5703125" style="51"/>
    <col min="14084" max="14084" width="12.7109375" style="51" customWidth="1"/>
    <col min="14085" max="14324" width="11.5703125" style="51"/>
    <col min="14325" max="14325" width="45.5703125" style="51" customWidth="1"/>
    <col min="14326" max="14329" width="13.7109375" style="51" customWidth="1"/>
    <col min="14330" max="14339" width="11.5703125" style="51"/>
    <col min="14340" max="14340" width="12.7109375" style="51" customWidth="1"/>
    <col min="14341" max="14580" width="11.5703125" style="51"/>
    <col min="14581" max="14581" width="45.5703125" style="51" customWidth="1"/>
    <col min="14582" max="14585" width="13.7109375" style="51" customWidth="1"/>
    <col min="14586" max="14595" width="11.5703125" style="51"/>
    <col min="14596" max="14596" width="12.7109375" style="51" customWidth="1"/>
    <col min="14597" max="14836" width="11.5703125" style="51"/>
    <col min="14837" max="14837" width="45.5703125" style="51" customWidth="1"/>
    <col min="14838" max="14841" width="13.7109375" style="51" customWidth="1"/>
    <col min="14842" max="14851" width="11.5703125" style="51"/>
    <col min="14852" max="14852" width="12.7109375" style="51" customWidth="1"/>
    <col min="14853" max="15092" width="11.5703125" style="51"/>
    <col min="15093" max="15093" width="45.5703125" style="51" customWidth="1"/>
    <col min="15094" max="15097" width="13.7109375" style="51" customWidth="1"/>
    <col min="15098" max="15107" width="11.5703125" style="51"/>
    <col min="15108" max="15108" width="12.7109375" style="51" customWidth="1"/>
    <col min="15109" max="15348" width="11.5703125" style="51"/>
    <col min="15349" max="15349" width="45.5703125" style="51" customWidth="1"/>
    <col min="15350" max="15353" width="13.7109375" style="51" customWidth="1"/>
    <col min="15354" max="15363" width="11.5703125" style="51"/>
    <col min="15364" max="15364" width="12.7109375" style="51" customWidth="1"/>
    <col min="15365" max="15604" width="11.5703125" style="51"/>
    <col min="15605" max="15605" width="45.5703125" style="51" customWidth="1"/>
    <col min="15606" max="15609" width="13.7109375" style="51" customWidth="1"/>
    <col min="15610" max="15619" width="11.5703125" style="51"/>
    <col min="15620" max="15620" width="12.7109375" style="51" customWidth="1"/>
    <col min="15621" max="15860" width="11.5703125" style="51"/>
    <col min="15861" max="15861" width="45.5703125" style="51" customWidth="1"/>
    <col min="15862" max="15865" width="13.7109375" style="51" customWidth="1"/>
    <col min="15866" max="15875" width="11.5703125" style="51"/>
    <col min="15876" max="15876" width="12.7109375" style="51" customWidth="1"/>
    <col min="15877" max="16116" width="11.5703125" style="51"/>
    <col min="16117" max="16117" width="45.5703125" style="51" customWidth="1"/>
    <col min="16118" max="16121" width="13.7109375" style="51" customWidth="1"/>
    <col min="16122" max="16131" width="11.5703125" style="51"/>
    <col min="16132" max="16132" width="12.7109375" style="51" customWidth="1"/>
    <col min="16133" max="16384" width="11.5703125" style="51"/>
  </cols>
  <sheetData>
    <row r="1" spans="1:13">
      <c r="A1" s="553" t="s">
        <v>35</v>
      </c>
      <c r="B1" s="553"/>
      <c r="C1" s="553"/>
      <c r="D1" s="553"/>
      <c r="E1" s="553"/>
    </row>
    <row r="2" spans="1:13">
      <c r="A2" s="554" t="s">
        <v>36</v>
      </c>
      <c r="B2" s="554"/>
      <c r="C2" s="554"/>
      <c r="D2" s="554"/>
      <c r="E2" s="554"/>
    </row>
    <row r="3" spans="1:13">
      <c r="A3" s="553" t="s">
        <v>37</v>
      </c>
      <c r="B3" s="553"/>
      <c r="C3" s="553"/>
      <c r="D3" s="553"/>
      <c r="E3" s="553"/>
    </row>
    <row r="4" spans="1:13" ht="45.75" customHeight="1">
      <c r="A4" s="573" t="s">
        <v>302</v>
      </c>
      <c r="B4" s="573"/>
      <c r="C4" s="573"/>
      <c r="D4" s="573"/>
      <c r="E4" s="573"/>
    </row>
    <row r="5" spans="1:13" ht="33.75" customHeight="1">
      <c r="A5" s="533" t="s">
        <v>38</v>
      </c>
      <c r="B5" s="575" t="s">
        <v>165</v>
      </c>
      <c r="C5" s="571"/>
      <c r="D5" s="571"/>
      <c r="E5" s="571"/>
    </row>
    <row r="6" spans="1:13" ht="19.899999999999999" customHeight="1">
      <c r="A6" s="175"/>
      <c r="B6" s="7" t="s">
        <v>211</v>
      </c>
      <c r="C6" s="7" t="s">
        <v>208</v>
      </c>
      <c r="D6" s="7" t="s">
        <v>209</v>
      </c>
      <c r="E6" s="7" t="s">
        <v>216</v>
      </c>
    </row>
    <row r="7" spans="1:13" ht="32.25" customHeight="1">
      <c r="A7" s="9" t="s">
        <v>40</v>
      </c>
      <c r="B7" s="176">
        <v>7.7956038794849718</v>
      </c>
      <c r="C7" s="176">
        <v>-8.5505652258033962</v>
      </c>
      <c r="D7" s="400">
        <v>8.775235378463492</v>
      </c>
      <c r="E7" s="400">
        <v>-12.705385767053428</v>
      </c>
      <c r="F7" s="401"/>
      <c r="G7" s="323"/>
      <c r="H7" s="323"/>
      <c r="I7" s="323"/>
      <c r="J7" s="256"/>
      <c r="K7" s="256"/>
      <c r="L7" s="256"/>
      <c r="M7" s="216"/>
    </row>
    <row r="8" spans="1:13" ht="32.25" customHeight="1">
      <c r="A8" s="12" t="s">
        <v>41</v>
      </c>
      <c r="B8" s="63">
        <v>4.4372987329699924</v>
      </c>
      <c r="C8" s="63">
        <v>5.9383092544354383</v>
      </c>
      <c r="D8" s="64">
        <v>-13.757961215776135</v>
      </c>
      <c r="E8" s="64">
        <v>10.102885127257963</v>
      </c>
      <c r="F8" s="401"/>
      <c r="G8" s="323"/>
      <c r="H8" s="323"/>
      <c r="I8" s="323"/>
      <c r="J8" s="256"/>
      <c r="K8" s="256"/>
      <c r="L8" s="256"/>
    </row>
    <row r="9" spans="1:13" ht="32.25" customHeight="1">
      <c r="A9" s="12" t="s">
        <v>42</v>
      </c>
      <c r="B9" s="63">
        <v>9.0908990595012682</v>
      </c>
      <c r="C9" s="63">
        <v>2.9824811540241285</v>
      </c>
      <c r="D9" s="64">
        <v>-22.19689485027331</v>
      </c>
      <c r="E9" s="64">
        <v>22.044991638401413</v>
      </c>
      <c r="F9" s="401"/>
      <c r="G9" s="323"/>
      <c r="H9" s="323"/>
      <c r="I9" s="323"/>
      <c r="J9" s="256"/>
      <c r="K9" s="256"/>
      <c r="L9" s="256"/>
    </row>
    <row r="10" spans="1:13" ht="32.25" customHeight="1">
      <c r="A10" s="12" t="s">
        <v>43</v>
      </c>
      <c r="B10" s="63">
        <v>5.1654498077122923</v>
      </c>
      <c r="C10" s="63">
        <v>3.3498131537476326</v>
      </c>
      <c r="D10" s="64">
        <v>-8.3345627906602857</v>
      </c>
      <c r="E10" s="64">
        <v>3.5927551000152675</v>
      </c>
      <c r="F10" s="401"/>
      <c r="G10" s="323"/>
      <c r="H10" s="323"/>
      <c r="I10" s="323"/>
      <c r="J10" s="256"/>
      <c r="K10" s="256"/>
      <c r="L10" s="256"/>
    </row>
    <row r="11" spans="1:13" ht="32.25" customHeight="1">
      <c r="A11" s="12" t="s">
        <v>44</v>
      </c>
      <c r="B11" s="63">
        <v>-0.90927172931513667</v>
      </c>
      <c r="C11" s="63">
        <v>9.1985087834254671</v>
      </c>
      <c r="D11" s="64">
        <v>-3.8391999503637635</v>
      </c>
      <c r="E11" s="64">
        <v>-1.2546238678109063</v>
      </c>
      <c r="F11" s="401"/>
      <c r="G11" s="323"/>
      <c r="H11" s="323"/>
      <c r="I11" s="323"/>
      <c r="J11" s="256"/>
      <c r="K11" s="256"/>
      <c r="L11" s="256"/>
    </row>
    <row r="12" spans="1:13" ht="32.25" customHeight="1">
      <c r="A12" s="9" t="s">
        <v>45</v>
      </c>
      <c r="B12" s="63">
        <v>2.3867807884483199</v>
      </c>
      <c r="C12" s="63">
        <v>3.560402718887218</v>
      </c>
      <c r="D12" s="64">
        <v>-8.9720179095841672</v>
      </c>
      <c r="E12" s="64">
        <v>4.3139084490363473</v>
      </c>
      <c r="F12" s="401"/>
      <c r="G12" s="323"/>
      <c r="H12" s="323"/>
      <c r="I12" s="323"/>
      <c r="J12" s="256"/>
      <c r="K12" s="256"/>
      <c r="L12" s="256"/>
    </row>
    <row r="13" spans="1:13" ht="32.25" customHeight="1">
      <c r="A13" s="9" t="s">
        <v>46</v>
      </c>
      <c r="B13" s="63">
        <v>3.291818900708904</v>
      </c>
      <c r="C13" s="63">
        <v>3.9152797142130566</v>
      </c>
      <c r="D13" s="64">
        <v>-10.643649047421135</v>
      </c>
      <c r="E13" s="64">
        <v>6.2652167374804151</v>
      </c>
      <c r="F13" s="401"/>
      <c r="G13" s="323"/>
      <c r="H13" s="323"/>
      <c r="I13" s="323"/>
      <c r="J13" s="256"/>
      <c r="K13" s="256"/>
      <c r="L13" s="256"/>
    </row>
    <row r="14" spans="1:13" ht="32.25" customHeight="1">
      <c r="A14" s="9" t="s">
        <v>47</v>
      </c>
      <c r="B14" s="63">
        <v>3.6620879436085545</v>
      </c>
      <c r="C14" s="63">
        <v>2.5618137107245502</v>
      </c>
      <c r="D14" s="64">
        <v>-21.730152703481863</v>
      </c>
      <c r="E14" s="64">
        <v>21.316915692933065</v>
      </c>
      <c r="F14" s="401"/>
      <c r="G14" s="323"/>
      <c r="H14" s="323"/>
      <c r="I14" s="323"/>
      <c r="J14" s="256"/>
      <c r="K14" s="256"/>
      <c r="L14" s="256"/>
    </row>
    <row r="15" spans="1:13" ht="32.25" customHeight="1">
      <c r="A15" s="9" t="s">
        <v>61</v>
      </c>
      <c r="B15" s="63">
        <v>-1.3666970362102262</v>
      </c>
      <c r="C15" s="63">
        <v>9.5506801348954582</v>
      </c>
      <c r="D15" s="64">
        <v>-13.453440930784382</v>
      </c>
      <c r="E15" s="64">
        <v>9.7178701260807401</v>
      </c>
      <c r="F15" s="401"/>
      <c r="G15" s="323"/>
      <c r="H15" s="323"/>
      <c r="I15" s="323"/>
      <c r="J15" s="256"/>
      <c r="K15" s="256"/>
      <c r="L15" s="256"/>
    </row>
    <row r="16" spans="1:13" ht="32.25" customHeight="1">
      <c r="A16" s="15" t="s">
        <v>49</v>
      </c>
      <c r="B16" s="63">
        <v>2.8641004255819666</v>
      </c>
      <c r="C16" s="63">
        <v>6.9505033947953905</v>
      </c>
      <c r="D16" s="64">
        <v>-8.9770587314501427</v>
      </c>
      <c r="E16" s="64">
        <v>4.3197887667031125</v>
      </c>
      <c r="F16" s="401"/>
      <c r="G16" s="323"/>
      <c r="H16" s="323"/>
      <c r="I16" s="323"/>
      <c r="J16" s="256"/>
      <c r="K16" s="256"/>
      <c r="L16" s="256"/>
    </row>
    <row r="17" spans="1:12" ht="31.5" customHeight="1">
      <c r="A17" s="66" t="s">
        <v>84</v>
      </c>
      <c r="B17" s="462">
        <v>4.383544288503515</v>
      </c>
      <c r="C17" s="462">
        <v>3.1650032901733738</v>
      </c>
      <c r="D17" s="74">
        <v>-19.418528617043961</v>
      </c>
      <c r="E17" s="74">
        <v>17.837268070662731</v>
      </c>
      <c r="F17" s="401"/>
      <c r="G17" s="323"/>
      <c r="H17" s="323"/>
      <c r="I17" s="323"/>
      <c r="J17" s="256"/>
      <c r="K17" s="256"/>
      <c r="L17" s="256"/>
    </row>
    <row r="18" spans="1:12">
      <c r="A18" s="540" t="s">
        <v>134</v>
      </c>
      <c r="B18" s="460"/>
      <c r="C18" s="460"/>
      <c r="D18" s="460"/>
      <c r="E18" s="459"/>
    </row>
    <row r="19" spans="1:12" ht="12" customHeight="1">
      <c r="A19" s="23" t="s">
        <v>52</v>
      </c>
      <c r="B19" s="461"/>
      <c r="C19" s="459"/>
      <c r="D19" s="461"/>
      <c r="E19" s="459"/>
    </row>
    <row r="20" spans="1:12">
      <c r="B20" s="461"/>
      <c r="C20" s="459"/>
      <c r="D20" s="461"/>
      <c r="E20" s="459"/>
    </row>
  </sheetData>
  <mergeCells count="5">
    <mergeCell ref="B5:E5"/>
    <mergeCell ref="A4:E4"/>
    <mergeCell ref="A1:E1"/>
    <mergeCell ref="A2:E2"/>
    <mergeCell ref="A3:E3"/>
  </mergeCells>
  <printOptions horizontalCentered="1"/>
  <pageMargins left="0.39370078740157483" right="0.39370078740157483" top="0.98425196850393704" bottom="0.98425196850393704" header="0.31496062992125984" footer="0.31496062992125984"/>
  <pageSetup scale="70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>
    <tabColor theme="6" tint="0.79998168889431442"/>
  </sheetPr>
  <dimension ref="A1:N76"/>
  <sheetViews>
    <sheetView zoomScale="80" zoomScaleNormal="80" workbookViewId="0">
      <selection sqref="A1:E1"/>
    </sheetView>
  </sheetViews>
  <sheetFormatPr baseColWidth="10" defaultColWidth="7.7109375" defaultRowHeight="12.75"/>
  <cols>
    <col min="1" max="1" width="38.7109375" style="2" customWidth="1"/>
    <col min="2" max="3" width="13.7109375" style="2" customWidth="1"/>
    <col min="4" max="4" width="13.85546875" style="2" customWidth="1"/>
    <col min="5" max="5" width="14" style="2" customWidth="1"/>
    <col min="6" max="228" width="11.42578125" style="2" customWidth="1"/>
    <col min="229" max="229" width="33.140625" style="2" customWidth="1"/>
    <col min="230" max="255" width="7.7109375" style="2"/>
    <col min="256" max="256" width="38.7109375" style="2" customWidth="1"/>
    <col min="257" max="260" width="13.7109375" style="2" customWidth="1"/>
    <col min="261" max="484" width="11.42578125" style="2" customWidth="1"/>
    <col min="485" max="485" width="33.140625" style="2" customWidth="1"/>
    <col min="486" max="511" width="7.7109375" style="2"/>
    <col min="512" max="512" width="38.7109375" style="2" customWidth="1"/>
    <col min="513" max="516" width="13.7109375" style="2" customWidth="1"/>
    <col min="517" max="740" width="11.42578125" style="2" customWidth="1"/>
    <col min="741" max="741" width="33.140625" style="2" customWidth="1"/>
    <col min="742" max="767" width="7.7109375" style="2"/>
    <col min="768" max="768" width="38.7109375" style="2" customWidth="1"/>
    <col min="769" max="772" width="13.7109375" style="2" customWidth="1"/>
    <col min="773" max="996" width="11.42578125" style="2" customWidth="1"/>
    <col min="997" max="997" width="33.140625" style="2" customWidth="1"/>
    <col min="998" max="1023" width="7.7109375" style="2"/>
    <col min="1024" max="1024" width="38.7109375" style="2" customWidth="1"/>
    <col min="1025" max="1028" width="13.7109375" style="2" customWidth="1"/>
    <col min="1029" max="1252" width="11.42578125" style="2" customWidth="1"/>
    <col min="1253" max="1253" width="33.140625" style="2" customWidth="1"/>
    <col min="1254" max="1279" width="7.7109375" style="2"/>
    <col min="1280" max="1280" width="38.7109375" style="2" customWidth="1"/>
    <col min="1281" max="1284" width="13.7109375" style="2" customWidth="1"/>
    <col min="1285" max="1508" width="11.42578125" style="2" customWidth="1"/>
    <col min="1509" max="1509" width="33.140625" style="2" customWidth="1"/>
    <col min="1510" max="1535" width="7.7109375" style="2"/>
    <col min="1536" max="1536" width="38.7109375" style="2" customWidth="1"/>
    <col min="1537" max="1540" width="13.7109375" style="2" customWidth="1"/>
    <col min="1541" max="1764" width="11.42578125" style="2" customWidth="1"/>
    <col min="1765" max="1765" width="33.140625" style="2" customWidth="1"/>
    <col min="1766" max="1791" width="7.7109375" style="2"/>
    <col min="1792" max="1792" width="38.7109375" style="2" customWidth="1"/>
    <col min="1793" max="1796" width="13.7109375" style="2" customWidth="1"/>
    <col min="1797" max="2020" width="11.42578125" style="2" customWidth="1"/>
    <col min="2021" max="2021" width="33.140625" style="2" customWidth="1"/>
    <col min="2022" max="2047" width="7.7109375" style="2"/>
    <col min="2048" max="2048" width="38.7109375" style="2" customWidth="1"/>
    <col min="2049" max="2052" width="13.7109375" style="2" customWidth="1"/>
    <col min="2053" max="2276" width="11.42578125" style="2" customWidth="1"/>
    <col min="2277" max="2277" width="33.140625" style="2" customWidth="1"/>
    <col min="2278" max="2303" width="7.7109375" style="2"/>
    <col min="2304" max="2304" width="38.7109375" style="2" customWidth="1"/>
    <col min="2305" max="2308" width="13.7109375" style="2" customWidth="1"/>
    <col min="2309" max="2532" width="11.42578125" style="2" customWidth="1"/>
    <col min="2533" max="2533" width="33.140625" style="2" customWidth="1"/>
    <col min="2534" max="2559" width="7.7109375" style="2"/>
    <col min="2560" max="2560" width="38.7109375" style="2" customWidth="1"/>
    <col min="2561" max="2564" width="13.7109375" style="2" customWidth="1"/>
    <col min="2565" max="2788" width="11.42578125" style="2" customWidth="1"/>
    <col min="2789" max="2789" width="33.140625" style="2" customWidth="1"/>
    <col min="2790" max="2815" width="7.7109375" style="2"/>
    <col min="2816" max="2816" width="38.7109375" style="2" customWidth="1"/>
    <col min="2817" max="2820" width="13.7109375" style="2" customWidth="1"/>
    <col min="2821" max="3044" width="11.42578125" style="2" customWidth="1"/>
    <col min="3045" max="3045" width="33.140625" style="2" customWidth="1"/>
    <col min="3046" max="3071" width="7.7109375" style="2"/>
    <col min="3072" max="3072" width="38.7109375" style="2" customWidth="1"/>
    <col min="3073" max="3076" width="13.7109375" style="2" customWidth="1"/>
    <col min="3077" max="3300" width="11.42578125" style="2" customWidth="1"/>
    <col min="3301" max="3301" width="33.140625" style="2" customWidth="1"/>
    <col min="3302" max="3327" width="7.7109375" style="2"/>
    <col min="3328" max="3328" width="38.7109375" style="2" customWidth="1"/>
    <col min="3329" max="3332" width="13.7109375" style="2" customWidth="1"/>
    <col min="3333" max="3556" width="11.42578125" style="2" customWidth="1"/>
    <col min="3557" max="3557" width="33.140625" style="2" customWidth="1"/>
    <col min="3558" max="3583" width="7.7109375" style="2"/>
    <col min="3584" max="3584" width="38.7109375" style="2" customWidth="1"/>
    <col min="3585" max="3588" width="13.7109375" style="2" customWidth="1"/>
    <col min="3589" max="3812" width="11.42578125" style="2" customWidth="1"/>
    <col min="3813" max="3813" width="33.140625" style="2" customWidth="1"/>
    <col min="3814" max="3839" width="7.7109375" style="2"/>
    <col min="3840" max="3840" width="38.7109375" style="2" customWidth="1"/>
    <col min="3841" max="3844" width="13.7109375" style="2" customWidth="1"/>
    <col min="3845" max="4068" width="11.42578125" style="2" customWidth="1"/>
    <col min="4069" max="4069" width="33.140625" style="2" customWidth="1"/>
    <col min="4070" max="4095" width="7.7109375" style="2"/>
    <col min="4096" max="4096" width="38.7109375" style="2" customWidth="1"/>
    <col min="4097" max="4100" width="13.7109375" style="2" customWidth="1"/>
    <col min="4101" max="4324" width="11.42578125" style="2" customWidth="1"/>
    <col min="4325" max="4325" width="33.140625" style="2" customWidth="1"/>
    <col min="4326" max="4351" width="7.7109375" style="2"/>
    <col min="4352" max="4352" width="38.7109375" style="2" customWidth="1"/>
    <col min="4353" max="4356" width="13.7109375" style="2" customWidth="1"/>
    <col min="4357" max="4580" width="11.42578125" style="2" customWidth="1"/>
    <col min="4581" max="4581" width="33.140625" style="2" customWidth="1"/>
    <col min="4582" max="4607" width="7.7109375" style="2"/>
    <col min="4608" max="4608" width="38.7109375" style="2" customWidth="1"/>
    <col min="4609" max="4612" width="13.7109375" style="2" customWidth="1"/>
    <col min="4613" max="4836" width="11.42578125" style="2" customWidth="1"/>
    <col min="4837" max="4837" width="33.140625" style="2" customWidth="1"/>
    <col min="4838" max="4863" width="7.7109375" style="2"/>
    <col min="4864" max="4864" width="38.7109375" style="2" customWidth="1"/>
    <col min="4865" max="4868" width="13.7109375" style="2" customWidth="1"/>
    <col min="4869" max="5092" width="11.42578125" style="2" customWidth="1"/>
    <col min="5093" max="5093" width="33.140625" style="2" customWidth="1"/>
    <col min="5094" max="5119" width="7.7109375" style="2"/>
    <col min="5120" max="5120" width="38.7109375" style="2" customWidth="1"/>
    <col min="5121" max="5124" width="13.7109375" style="2" customWidth="1"/>
    <col min="5125" max="5348" width="11.42578125" style="2" customWidth="1"/>
    <col min="5349" max="5349" width="33.140625" style="2" customWidth="1"/>
    <col min="5350" max="5375" width="7.7109375" style="2"/>
    <col min="5376" max="5376" width="38.7109375" style="2" customWidth="1"/>
    <col min="5377" max="5380" width="13.7109375" style="2" customWidth="1"/>
    <col min="5381" max="5604" width="11.42578125" style="2" customWidth="1"/>
    <col min="5605" max="5605" width="33.140625" style="2" customWidth="1"/>
    <col min="5606" max="5631" width="7.7109375" style="2"/>
    <col min="5632" max="5632" width="38.7109375" style="2" customWidth="1"/>
    <col min="5633" max="5636" width="13.7109375" style="2" customWidth="1"/>
    <col min="5637" max="5860" width="11.42578125" style="2" customWidth="1"/>
    <col min="5861" max="5861" width="33.140625" style="2" customWidth="1"/>
    <col min="5862" max="5887" width="7.7109375" style="2"/>
    <col min="5888" max="5888" width="38.7109375" style="2" customWidth="1"/>
    <col min="5889" max="5892" width="13.7109375" style="2" customWidth="1"/>
    <col min="5893" max="6116" width="11.42578125" style="2" customWidth="1"/>
    <col min="6117" max="6117" width="33.140625" style="2" customWidth="1"/>
    <col min="6118" max="6143" width="7.7109375" style="2"/>
    <col min="6144" max="6144" width="38.7109375" style="2" customWidth="1"/>
    <col min="6145" max="6148" width="13.7109375" style="2" customWidth="1"/>
    <col min="6149" max="6372" width="11.42578125" style="2" customWidth="1"/>
    <col min="6373" max="6373" width="33.140625" style="2" customWidth="1"/>
    <col min="6374" max="6399" width="7.7109375" style="2"/>
    <col min="6400" max="6400" width="38.7109375" style="2" customWidth="1"/>
    <col min="6401" max="6404" width="13.7109375" style="2" customWidth="1"/>
    <col min="6405" max="6628" width="11.42578125" style="2" customWidth="1"/>
    <col min="6629" max="6629" width="33.140625" style="2" customWidth="1"/>
    <col min="6630" max="6655" width="7.7109375" style="2"/>
    <col min="6656" max="6656" width="38.7109375" style="2" customWidth="1"/>
    <col min="6657" max="6660" width="13.7109375" style="2" customWidth="1"/>
    <col min="6661" max="6884" width="11.42578125" style="2" customWidth="1"/>
    <col min="6885" max="6885" width="33.140625" style="2" customWidth="1"/>
    <col min="6886" max="6911" width="7.7109375" style="2"/>
    <col min="6912" max="6912" width="38.7109375" style="2" customWidth="1"/>
    <col min="6913" max="6916" width="13.7109375" style="2" customWidth="1"/>
    <col min="6917" max="7140" width="11.42578125" style="2" customWidth="1"/>
    <col min="7141" max="7141" width="33.140625" style="2" customWidth="1"/>
    <col min="7142" max="7167" width="7.7109375" style="2"/>
    <col min="7168" max="7168" width="38.7109375" style="2" customWidth="1"/>
    <col min="7169" max="7172" width="13.7109375" style="2" customWidth="1"/>
    <col min="7173" max="7396" width="11.42578125" style="2" customWidth="1"/>
    <col min="7397" max="7397" width="33.140625" style="2" customWidth="1"/>
    <col min="7398" max="7423" width="7.7109375" style="2"/>
    <col min="7424" max="7424" width="38.7109375" style="2" customWidth="1"/>
    <col min="7425" max="7428" width="13.7109375" style="2" customWidth="1"/>
    <col min="7429" max="7652" width="11.42578125" style="2" customWidth="1"/>
    <col min="7653" max="7653" width="33.140625" style="2" customWidth="1"/>
    <col min="7654" max="7679" width="7.7109375" style="2"/>
    <col min="7680" max="7680" width="38.7109375" style="2" customWidth="1"/>
    <col min="7681" max="7684" width="13.7109375" style="2" customWidth="1"/>
    <col min="7685" max="7908" width="11.42578125" style="2" customWidth="1"/>
    <col min="7909" max="7909" width="33.140625" style="2" customWidth="1"/>
    <col min="7910" max="7935" width="7.7109375" style="2"/>
    <col min="7936" max="7936" width="38.7109375" style="2" customWidth="1"/>
    <col min="7937" max="7940" width="13.7109375" style="2" customWidth="1"/>
    <col min="7941" max="8164" width="11.42578125" style="2" customWidth="1"/>
    <col min="8165" max="8165" width="33.140625" style="2" customWidth="1"/>
    <col min="8166" max="8191" width="7.7109375" style="2"/>
    <col min="8192" max="8192" width="38.7109375" style="2" customWidth="1"/>
    <col min="8193" max="8196" width="13.7109375" style="2" customWidth="1"/>
    <col min="8197" max="8420" width="11.42578125" style="2" customWidth="1"/>
    <col min="8421" max="8421" width="33.140625" style="2" customWidth="1"/>
    <col min="8422" max="8447" width="7.7109375" style="2"/>
    <col min="8448" max="8448" width="38.7109375" style="2" customWidth="1"/>
    <col min="8449" max="8452" width="13.7109375" style="2" customWidth="1"/>
    <col min="8453" max="8676" width="11.42578125" style="2" customWidth="1"/>
    <col min="8677" max="8677" width="33.140625" style="2" customWidth="1"/>
    <col min="8678" max="8703" width="7.7109375" style="2"/>
    <col min="8704" max="8704" width="38.7109375" style="2" customWidth="1"/>
    <col min="8705" max="8708" width="13.7109375" style="2" customWidth="1"/>
    <col min="8709" max="8932" width="11.42578125" style="2" customWidth="1"/>
    <col min="8933" max="8933" width="33.140625" style="2" customWidth="1"/>
    <col min="8934" max="8959" width="7.7109375" style="2"/>
    <col min="8960" max="8960" width="38.7109375" style="2" customWidth="1"/>
    <col min="8961" max="8964" width="13.7109375" style="2" customWidth="1"/>
    <col min="8965" max="9188" width="11.42578125" style="2" customWidth="1"/>
    <col min="9189" max="9189" width="33.140625" style="2" customWidth="1"/>
    <col min="9190" max="9215" width="7.7109375" style="2"/>
    <col min="9216" max="9216" width="38.7109375" style="2" customWidth="1"/>
    <col min="9217" max="9220" width="13.7109375" style="2" customWidth="1"/>
    <col min="9221" max="9444" width="11.42578125" style="2" customWidth="1"/>
    <col min="9445" max="9445" width="33.140625" style="2" customWidth="1"/>
    <col min="9446" max="9471" width="7.7109375" style="2"/>
    <col min="9472" max="9472" width="38.7109375" style="2" customWidth="1"/>
    <col min="9473" max="9476" width="13.7109375" style="2" customWidth="1"/>
    <col min="9477" max="9700" width="11.42578125" style="2" customWidth="1"/>
    <col min="9701" max="9701" width="33.140625" style="2" customWidth="1"/>
    <col min="9702" max="9727" width="7.7109375" style="2"/>
    <col min="9728" max="9728" width="38.7109375" style="2" customWidth="1"/>
    <col min="9729" max="9732" width="13.7109375" style="2" customWidth="1"/>
    <col min="9733" max="9956" width="11.42578125" style="2" customWidth="1"/>
    <col min="9957" max="9957" width="33.140625" style="2" customWidth="1"/>
    <col min="9958" max="9983" width="7.7109375" style="2"/>
    <col min="9984" max="9984" width="38.7109375" style="2" customWidth="1"/>
    <col min="9985" max="9988" width="13.7109375" style="2" customWidth="1"/>
    <col min="9989" max="10212" width="11.42578125" style="2" customWidth="1"/>
    <col min="10213" max="10213" width="33.140625" style="2" customWidth="1"/>
    <col min="10214" max="10239" width="7.7109375" style="2"/>
    <col min="10240" max="10240" width="38.7109375" style="2" customWidth="1"/>
    <col min="10241" max="10244" width="13.7109375" style="2" customWidth="1"/>
    <col min="10245" max="10468" width="11.42578125" style="2" customWidth="1"/>
    <col min="10469" max="10469" width="33.140625" style="2" customWidth="1"/>
    <col min="10470" max="10495" width="7.7109375" style="2"/>
    <col min="10496" max="10496" width="38.7109375" style="2" customWidth="1"/>
    <col min="10497" max="10500" width="13.7109375" style="2" customWidth="1"/>
    <col min="10501" max="10724" width="11.42578125" style="2" customWidth="1"/>
    <col min="10725" max="10725" width="33.140625" style="2" customWidth="1"/>
    <col min="10726" max="10751" width="7.7109375" style="2"/>
    <col min="10752" max="10752" width="38.7109375" style="2" customWidth="1"/>
    <col min="10753" max="10756" width="13.7109375" style="2" customWidth="1"/>
    <col min="10757" max="10980" width="11.42578125" style="2" customWidth="1"/>
    <col min="10981" max="10981" width="33.140625" style="2" customWidth="1"/>
    <col min="10982" max="11007" width="7.7109375" style="2"/>
    <col min="11008" max="11008" width="38.7109375" style="2" customWidth="1"/>
    <col min="11009" max="11012" width="13.7109375" style="2" customWidth="1"/>
    <col min="11013" max="11236" width="11.42578125" style="2" customWidth="1"/>
    <col min="11237" max="11237" width="33.140625" style="2" customWidth="1"/>
    <col min="11238" max="11263" width="7.7109375" style="2"/>
    <col min="11264" max="11264" width="38.7109375" style="2" customWidth="1"/>
    <col min="11265" max="11268" width="13.7109375" style="2" customWidth="1"/>
    <col min="11269" max="11492" width="11.42578125" style="2" customWidth="1"/>
    <col min="11493" max="11493" width="33.140625" style="2" customWidth="1"/>
    <col min="11494" max="11519" width="7.7109375" style="2"/>
    <col min="11520" max="11520" width="38.7109375" style="2" customWidth="1"/>
    <col min="11521" max="11524" width="13.7109375" style="2" customWidth="1"/>
    <col min="11525" max="11748" width="11.42578125" style="2" customWidth="1"/>
    <col min="11749" max="11749" width="33.140625" style="2" customWidth="1"/>
    <col min="11750" max="11775" width="7.7109375" style="2"/>
    <col min="11776" max="11776" width="38.7109375" style="2" customWidth="1"/>
    <col min="11777" max="11780" width="13.7109375" style="2" customWidth="1"/>
    <col min="11781" max="12004" width="11.42578125" style="2" customWidth="1"/>
    <col min="12005" max="12005" width="33.140625" style="2" customWidth="1"/>
    <col min="12006" max="12031" width="7.7109375" style="2"/>
    <col min="12032" max="12032" width="38.7109375" style="2" customWidth="1"/>
    <col min="12033" max="12036" width="13.7109375" style="2" customWidth="1"/>
    <col min="12037" max="12260" width="11.42578125" style="2" customWidth="1"/>
    <col min="12261" max="12261" width="33.140625" style="2" customWidth="1"/>
    <col min="12262" max="12287" width="7.7109375" style="2"/>
    <col min="12288" max="12288" width="38.7109375" style="2" customWidth="1"/>
    <col min="12289" max="12292" width="13.7109375" style="2" customWidth="1"/>
    <col min="12293" max="12516" width="11.42578125" style="2" customWidth="1"/>
    <col min="12517" max="12517" width="33.140625" style="2" customWidth="1"/>
    <col min="12518" max="12543" width="7.7109375" style="2"/>
    <col min="12544" max="12544" width="38.7109375" style="2" customWidth="1"/>
    <col min="12545" max="12548" width="13.7109375" style="2" customWidth="1"/>
    <col min="12549" max="12772" width="11.42578125" style="2" customWidth="1"/>
    <col min="12773" max="12773" width="33.140625" style="2" customWidth="1"/>
    <col min="12774" max="12799" width="7.7109375" style="2"/>
    <col min="12800" max="12800" width="38.7109375" style="2" customWidth="1"/>
    <col min="12801" max="12804" width="13.7109375" style="2" customWidth="1"/>
    <col min="12805" max="13028" width="11.42578125" style="2" customWidth="1"/>
    <col min="13029" max="13029" width="33.140625" style="2" customWidth="1"/>
    <col min="13030" max="13055" width="7.7109375" style="2"/>
    <col min="13056" max="13056" width="38.7109375" style="2" customWidth="1"/>
    <col min="13057" max="13060" width="13.7109375" style="2" customWidth="1"/>
    <col min="13061" max="13284" width="11.42578125" style="2" customWidth="1"/>
    <col min="13285" max="13285" width="33.140625" style="2" customWidth="1"/>
    <col min="13286" max="13311" width="7.7109375" style="2"/>
    <col min="13312" max="13312" width="38.7109375" style="2" customWidth="1"/>
    <col min="13313" max="13316" width="13.7109375" style="2" customWidth="1"/>
    <col min="13317" max="13540" width="11.42578125" style="2" customWidth="1"/>
    <col min="13541" max="13541" width="33.140625" style="2" customWidth="1"/>
    <col min="13542" max="13567" width="7.7109375" style="2"/>
    <col min="13568" max="13568" width="38.7109375" style="2" customWidth="1"/>
    <col min="13569" max="13572" width="13.7109375" style="2" customWidth="1"/>
    <col min="13573" max="13796" width="11.42578125" style="2" customWidth="1"/>
    <col min="13797" max="13797" width="33.140625" style="2" customWidth="1"/>
    <col min="13798" max="13823" width="7.7109375" style="2"/>
    <col min="13824" max="13824" width="38.7109375" style="2" customWidth="1"/>
    <col min="13825" max="13828" width="13.7109375" style="2" customWidth="1"/>
    <col min="13829" max="14052" width="11.42578125" style="2" customWidth="1"/>
    <col min="14053" max="14053" width="33.140625" style="2" customWidth="1"/>
    <col min="14054" max="14079" width="7.7109375" style="2"/>
    <col min="14080" max="14080" width="38.7109375" style="2" customWidth="1"/>
    <col min="14081" max="14084" width="13.7109375" style="2" customWidth="1"/>
    <col min="14085" max="14308" width="11.42578125" style="2" customWidth="1"/>
    <col min="14309" max="14309" width="33.140625" style="2" customWidth="1"/>
    <col min="14310" max="14335" width="7.7109375" style="2"/>
    <col min="14336" max="14336" width="38.7109375" style="2" customWidth="1"/>
    <col min="14337" max="14340" width="13.7109375" style="2" customWidth="1"/>
    <col min="14341" max="14564" width="11.42578125" style="2" customWidth="1"/>
    <col min="14565" max="14565" width="33.140625" style="2" customWidth="1"/>
    <col min="14566" max="14591" width="7.7109375" style="2"/>
    <col min="14592" max="14592" width="38.7109375" style="2" customWidth="1"/>
    <col min="14593" max="14596" width="13.7109375" style="2" customWidth="1"/>
    <col min="14597" max="14820" width="11.42578125" style="2" customWidth="1"/>
    <col min="14821" max="14821" width="33.140625" style="2" customWidth="1"/>
    <col min="14822" max="14847" width="7.7109375" style="2"/>
    <col min="14848" max="14848" width="38.7109375" style="2" customWidth="1"/>
    <col min="14849" max="14852" width="13.7109375" style="2" customWidth="1"/>
    <col min="14853" max="15076" width="11.42578125" style="2" customWidth="1"/>
    <col min="15077" max="15077" width="33.140625" style="2" customWidth="1"/>
    <col min="15078" max="15103" width="7.7109375" style="2"/>
    <col min="15104" max="15104" width="38.7109375" style="2" customWidth="1"/>
    <col min="15105" max="15108" width="13.7109375" style="2" customWidth="1"/>
    <col min="15109" max="15332" width="11.42578125" style="2" customWidth="1"/>
    <col min="15333" max="15333" width="33.140625" style="2" customWidth="1"/>
    <col min="15334" max="15359" width="7.7109375" style="2"/>
    <col min="15360" max="15360" width="38.7109375" style="2" customWidth="1"/>
    <col min="15361" max="15364" width="13.7109375" style="2" customWidth="1"/>
    <col min="15365" max="15588" width="11.42578125" style="2" customWidth="1"/>
    <col min="15589" max="15589" width="33.140625" style="2" customWidth="1"/>
    <col min="15590" max="15615" width="7.7109375" style="2"/>
    <col min="15616" max="15616" width="38.7109375" style="2" customWidth="1"/>
    <col min="15617" max="15620" width="13.7109375" style="2" customWidth="1"/>
    <col min="15621" max="15844" width="11.42578125" style="2" customWidth="1"/>
    <col min="15845" max="15845" width="33.140625" style="2" customWidth="1"/>
    <col min="15846" max="15871" width="7.7109375" style="2"/>
    <col min="15872" max="15872" width="38.7109375" style="2" customWidth="1"/>
    <col min="15873" max="15876" width="13.7109375" style="2" customWidth="1"/>
    <col min="15877" max="16100" width="11.42578125" style="2" customWidth="1"/>
    <col min="16101" max="16101" width="33.140625" style="2" customWidth="1"/>
    <col min="16102" max="16127" width="7.7109375" style="2"/>
    <col min="16128" max="16128" width="38.7109375" style="2" customWidth="1"/>
    <col min="16129" max="16132" width="13.7109375" style="2" customWidth="1"/>
    <col min="16133" max="16356" width="11.42578125" style="2" customWidth="1"/>
    <col min="16357" max="16357" width="33.140625" style="2" customWidth="1"/>
    <col min="16358" max="16384" width="7.7109375" style="2"/>
  </cols>
  <sheetData>
    <row r="1" spans="1:14" s="51" customFormat="1">
      <c r="A1" s="553" t="s">
        <v>35</v>
      </c>
      <c r="B1" s="553"/>
      <c r="C1" s="553"/>
      <c r="D1" s="553"/>
      <c r="E1" s="553"/>
    </row>
    <row r="2" spans="1:14" ht="19.5" customHeight="1">
      <c r="A2" s="564" t="s">
        <v>36</v>
      </c>
      <c r="B2" s="564"/>
      <c r="C2" s="564"/>
      <c r="D2" s="564"/>
      <c r="E2" s="564"/>
    </row>
    <row r="3" spans="1:14" ht="22.5" customHeight="1">
      <c r="A3" s="553" t="s">
        <v>37</v>
      </c>
      <c r="B3" s="553"/>
      <c r="C3" s="553"/>
      <c r="D3" s="553"/>
      <c r="E3" s="553"/>
    </row>
    <row r="4" spans="1:14" ht="37.5" customHeight="1">
      <c r="A4" s="585" t="s">
        <v>303</v>
      </c>
      <c r="B4" s="585"/>
      <c r="C4" s="585"/>
      <c r="D4" s="585"/>
      <c r="E4" s="585"/>
    </row>
    <row r="5" spans="1:14" ht="32.450000000000003" customHeight="1">
      <c r="A5" s="70" t="s">
        <v>38</v>
      </c>
      <c r="B5" s="526" t="s">
        <v>304</v>
      </c>
      <c r="C5" s="177"/>
      <c r="D5" s="177"/>
      <c r="E5" s="177"/>
    </row>
    <row r="6" spans="1:14" ht="23.25" customHeight="1">
      <c r="A6" s="71"/>
      <c r="B6" s="72">
        <v>2018</v>
      </c>
      <c r="C6" s="72" t="s">
        <v>207</v>
      </c>
      <c r="D6" s="72" t="s">
        <v>206</v>
      </c>
      <c r="E6" s="72" t="s">
        <v>214</v>
      </c>
    </row>
    <row r="7" spans="1:14" s="14" customFormat="1" ht="32.25" customHeight="1">
      <c r="A7" s="9" t="s">
        <v>40</v>
      </c>
      <c r="B7" s="10">
        <v>4989.3238459446502</v>
      </c>
      <c r="C7" s="10">
        <v>4437.620298279332</v>
      </c>
      <c r="D7" s="10">
        <v>4696.453456734549</v>
      </c>
      <c r="E7" s="10">
        <v>3990.0408755008884</v>
      </c>
      <c r="F7" s="217"/>
      <c r="G7" s="217"/>
      <c r="H7" s="217"/>
      <c r="I7" s="217"/>
      <c r="J7" s="217"/>
      <c r="K7" s="300"/>
      <c r="L7" s="300"/>
      <c r="M7" s="300"/>
      <c r="N7" s="300"/>
    </row>
    <row r="8" spans="1:14" s="14" customFormat="1" ht="32.25" customHeight="1">
      <c r="A8" s="12" t="s">
        <v>41</v>
      </c>
      <c r="B8" s="10">
        <v>6604.5658681933819</v>
      </c>
      <c r="C8" s="10">
        <v>6946.7600571445519</v>
      </c>
      <c r="D8" s="10">
        <v>5950.1850451597156</v>
      </c>
      <c r="E8" s="10">
        <v>6508.4427081753583</v>
      </c>
      <c r="F8" s="217"/>
      <c r="G8" s="217"/>
      <c r="H8" s="217"/>
      <c r="I8" s="217"/>
      <c r="J8" s="217"/>
      <c r="K8" s="300"/>
      <c r="L8" s="300"/>
      <c r="M8" s="300"/>
      <c r="N8" s="300"/>
    </row>
    <row r="9" spans="1:14" s="14" customFormat="1" ht="32.25" customHeight="1">
      <c r="A9" s="12" t="s">
        <v>96</v>
      </c>
      <c r="B9" s="10">
        <v>34575.843446953506</v>
      </c>
      <c r="C9" s="10">
        <v>35049.718622493274</v>
      </c>
      <c r="D9" s="10">
        <v>26847.097277432636</v>
      </c>
      <c r="E9" s="10">
        <v>32265.802018369577</v>
      </c>
      <c r="F9" s="217"/>
      <c r="G9" s="217"/>
      <c r="H9" s="217"/>
      <c r="I9" s="217"/>
      <c r="J9" s="217"/>
      <c r="K9" s="300"/>
      <c r="L9" s="300"/>
      <c r="M9" s="300"/>
      <c r="N9" s="300"/>
    </row>
    <row r="10" spans="1:14" s="14" customFormat="1" ht="32.25" customHeight="1">
      <c r="A10" s="12" t="s">
        <v>97</v>
      </c>
      <c r="B10" s="10">
        <v>5065.1022918359567</v>
      </c>
      <c r="C10" s="10">
        <v>5173.3800716410924</v>
      </c>
      <c r="D10" s="10">
        <v>4687.1478125108879</v>
      </c>
      <c r="E10" s="10">
        <v>4799.9055556703133</v>
      </c>
      <c r="F10" s="217"/>
      <c r="G10" s="217"/>
      <c r="H10" s="217"/>
      <c r="I10" s="217"/>
      <c r="J10" s="217"/>
      <c r="K10" s="300"/>
      <c r="L10" s="300"/>
      <c r="M10" s="300"/>
      <c r="N10" s="300"/>
    </row>
    <row r="11" spans="1:14" s="14" customFormat="1" ht="32.25" customHeight="1">
      <c r="A11" s="12" t="s">
        <v>98</v>
      </c>
      <c r="B11" s="10">
        <v>2885.1841073642927</v>
      </c>
      <c r="C11" s="10">
        <v>3108.1743662602671</v>
      </c>
      <c r="D11" s="10">
        <v>2950.1102665245226</v>
      </c>
      <c r="E11" s="10">
        <v>2874.5451190663462</v>
      </c>
      <c r="F11" s="217"/>
      <c r="G11" s="217"/>
      <c r="H11" s="217"/>
      <c r="I11" s="217"/>
      <c r="J11" s="217"/>
      <c r="K11" s="300"/>
      <c r="L11" s="300"/>
      <c r="M11" s="300"/>
      <c r="N11" s="300"/>
    </row>
    <row r="12" spans="1:14" s="14" customFormat="1" ht="32.25" customHeight="1">
      <c r="A12" s="9" t="s">
        <v>45</v>
      </c>
      <c r="B12" s="10">
        <v>6628.0657752977495</v>
      </c>
      <c r="C12" s="10">
        <v>6856.6022958001513</v>
      </c>
      <c r="D12" s="10">
        <v>6235.2892526952073</v>
      </c>
      <c r="E12" s="10">
        <v>6500.8863937493197</v>
      </c>
      <c r="F12" s="217"/>
      <c r="G12" s="217"/>
      <c r="H12" s="217"/>
      <c r="I12" s="217"/>
      <c r="J12" s="217"/>
      <c r="K12" s="300"/>
      <c r="L12" s="300"/>
      <c r="M12" s="300"/>
      <c r="N12" s="300"/>
    </row>
    <row r="13" spans="1:14" s="14" customFormat="1" ht="32.25" customHeight="1">
      <c r="A13" s="9" t="s">
        <v>46</v>
      </c>
      <c r="B13" s="10">
        <v>6867.3401462000902</v>
      </c>
      <c r="C13" s="10">
        <v>7132.1075800803146</v>
      </c>
      <c r="D13" s="10">
        <v>6371.8572971348331</v>
      </c>
      <c r="E13" s="10">
        <v>6770.7845430974312</v>
      </c>
      <c r="F13" s="217"/>
      <c r="G13" s="217"/>
      <c r="H13" s="217"/>
      <c r="I13" s="217"/>
      <c r="J13" s="217"/>
      <c r="K13" s="300"/>
      <c r="L13" s="300"/>
      <c r="M13" s="300"/>
      <c r="N13" s="300"/>
    </row>
    <row r="14" spans="1:14" s="14" customFormat="1" ht="32.25" customHeight="1">
      <c r="A14" s="9" t="s">
        <v>99</v>
      </c>
      <c r="B14" s="10">
        <v>25371.881293688402</v>
      </c>
      <c r="C14" s="10">
        <v>25587.87966822003</v>
      </c>
      <c r="D14" s="10">
        <v>19665.273064008896</v>
      </c>
      <c r="E14" s="10">
        <v>23467.196321082476</v>
      </c>
      <c r="F14" s="217"/>
      <c r="G14" s="217"/>
      <c r="H14" s="217"/>
      <c r="I14" s="217"/>
      <c r="J14" s="217"/>
      <c r="K14" s="300"/>
      <c r="L14" s="300"/>
      <c r="M14" s="300"/>
      <c r="N14" s="300"/>
    </row>
    <row r="15" spans="1:14" s="14" customFormat="1" ht="32.25" customHeight="1">
      <c r="A15" s="9" t="s">
        <v>48</v>
      </c>
      <c r="B15" s="10">
        <v>6330.4758463365943</v>
      </c>
      <c r="C15" s="10">
        <v>6807.4235693838618</v>
      </c>
      <c r="D15" s="10">
        <v>5814.4168472050851</v>
      </c>
      <c r="E15" s="10">
        <v>6279.168235224306</v>
      </c>
      <c r="F15" s="217"/>
      <c r="G15" s="217"/>
      <c r="H15" s="217"/>
      <c r="I15" s="217"/>
      <c r="J15" s="217"/>
      <c r="K15" s="300"/>
      <c r="L15" s="300"/>
      <c r="M15" s="300"/>
      <c r="N15" s="300"/>
    </row>
    <row r="16" spans="1:14" s="14" customFormat="1" ht="32.25" customHeight="1">
      <c r="A16" s="15" t="s">
        <v>49</v>
      </c>
      <c r="B16" s="10">
        <v>5712.9782197833101</v>
      </c>
      <c r="C16" s="10">
        <v>6091.6777647477174</v>
      </c>
      <c r="D16" s="10">
        <v>5529.6182926776764</v>
      </c>
      <c r="E16" s="10">
        <v>5754.1889933251523</v>
      </c>
      <c r="F16" s="217"/>
      <c r="G16" s="217"/>
      <c r="H16" s="217"/>
      <c r="I16" s="217"/>
      <c r="J16" s="217"/>
      <c r="K16" s="300"/>
      <c r="L16" s="300"/>
      <c r="M16" s="300"/>
      <c r="N16" s="300"/>
    </row>
    <row r="17" spans="1:14" s="14" customFormat="1" ht="50.25" customHeight="1">
      <c r="A17" s="73" t="s">
        <v>100</v>
      </c>
      <c r="B17" s="74">
        <v>15612.598496352563</v>
      </c>
      <c r="C17" s="74">
        <v>15877.571852125287</v>
      </c>
      <c r="D17" s="74">
        <v>12615.878694676388</v>
      </c>
      <c r="E17" s="74">
        <v>14664.309907950217</v>
      </c>
      <c r="F17" s="217"/>
      <c r="G17" s="217"/>
      <c r="H17" s="217"/>
      <c r="I17" s="217"/>
      <c r="J17" s="217"/>
      <c r="K17" s="300"/>
      <c r="L17" s="300"/>
      <c r="M17" s="300"/>
      <c r="N17" s="300"/>
    </row>
    <row r="18" spans="1:14" ht="13.5" customHeight="1">
      <c r="A18" s="75"/>
      <c r="B18" s="35"/>
      <c r="C18" s="35"/>
      <c r="D18" s="35"/>
      <c r="E18" s="35"/>
    </row>
    <row r="19" spans="1:14" s="24" customFormat="1" ht="13.5" customHeight="1">
      <c r="A19" s="77" t="s">
        <v>101</v>
      </c>
    </row>
    <row r="20" spans="1:14" s="24" customFormat="1" ht="13.5" customHeight="1">
      <c r="A20" s="77" t="s">
        <v>102</v>
      </c>
      <c r="B20" s="178"/>
      <c r="C20" s="178"/>
      <c r="D20" s="178"/>
    </row>
    <row r="21" spans="1:14" s="24" customFormat="1" ht="13.5" customHeight="1">
      <c r="A21" s="76" t="s">
        <v>103</v>
      </c>
      <c r="B21" s="36"/>
      <c r="C21" s="36"/>
      <c r="D21" s="36"/>
    </row>
    <row r="22" spans="1:14" s="24" customFormat="1" ht="13.5" customHeight="1">
      <c r="A22" s="76" t="s">
        <v>204</v>
      </c>
      <c r="B22" s="23"/>
      <c r="C22" s="23"/>
      <c r="D22" s="23"/>
    </row>
    <row r="23" spans="1:14" s="24" customFormat="1" ht="13.5" customHeight="1">
      <c r="A23" s="76" t="s">
        <v>205</v>
      </c>
    </row>
    <row r="24" spans="1:14" ht="13.5" customHeight="1">
      <c r="A24" s="540" t="s">
        <v>134</v>
      </c>
      <c r="B24" s="540"/>
      <c r="C24" s="23"/>
      <c r="D24" s="23"/>
    </row>
    <row r="25" spans="1:14" ht="13.5" customHeight="1">
      <c r="A25" s="23" t="s">
        <v>52</v>
      </c>
      <c r="B25" s="23"/>
    </row>
    <row r="26" spans="1:14" ht="13.5" customHeight="1">
      <c r="A26" s="33"/>
      <c r="B26" s="185"/>
      <c r="C26" s="187"/>
      <c r="D26" s="187"/>
    </row>
    <row r="27" spans="1:14">
      <c r="A27" s="592"/>
      <c r="B27" s="475"/>
    </row>
    <row r="28" spans="1:14">
      <c r="A28" s="592"/>
      <c r="B28" s="472"/>
    </row>
    <row r="29" spans="1:14">
      <c r="A29" s="592"/>
      <c r="B29" s="37"/>
      <c r="C29" s="37"/>
      <c r="D29" s="37"/>
    </row>
    <row r="30" spans="1:14">
      <c r="A30" s="33"/>
      <c r="B30" s="33"/>
      <c r="C30" s="33"/>
      <c r="D30" s="33"/>
    </row>
    <row r="31" spans="1:14">
      <c r="A31" s="33"/>
      <c r="B31" s="34"/>
      <c r="C31" s="34"/>
      <c r="D31" s="34"/>
    </row>
    <row r="32" spans="1:14">
      <c r="A32" s="34"/>
      <c r="B32" s="78"/>
      <c r="C32" s="78"/>
      <c r="D32" s="78"/>
    </row>
    <row r="33" spans="1:4">
      <c r="A33" s="34"/>
      <c r="B33" s="34"/>
      <c r="C33" s="34"/>
      <c r="D33" s="34"/>
    </row>
    <row r="34" spans="1:4">
      <c r="A34" s="34"/>
      <c r="B34" s="79"/>
      <c r="C34" s="79"/>
      <c r="D34" s="79"/>
    </row>
    <row r="35" spans="1:4">
      <c r="A35" s="34"/>
      <c r="B35" s="34"/>
      <c r="C35" s="34"/>
      <c r="D35" s="34"/>
    </row>
    <row r="36" spans="1:4">
      <c r="A36" s="33"/>
      <c r="B36" s="79"/>
      <c r="C36" s="79"/>
      <c r="D36" s="79"/>
    </row>
    <row r="37" spans="1:4">
      <c r="A37" s="33"/>
      <c r="B37" s="34"/>
      <c r="C37" s="34"/>
      <c r="D37" s="34"/>
    </row>
    <row r="38" spans="1:4">
      <c r="A38" s="33"/>
      <c r="B38" s="80"/>
      <c r="C38" s="80"/>
      <c r="D38" s="80"/>
    </row>
    <row r="39" spans="1:4">
      <c r="A39" s="18"/>
      <c r="B39" s="34"/>
      <c r="C39" s="34"/>
      <c r="D39" s="34"/>
    </row>
    <row r="40" spans="1:4">
      <c r="A40" s="81"/>
      <c r="B40" s="79"/>
      <c r="C40" s="79"/>
      <c r="D40" s="79"/>
    </row>
    <row r="41" spans="1:4">
      <c r="A41" s="82"/>
      <c r="B41" s="36"/>
      <c r="C41" s="36"/>
      <c r="D41" s="36"/>
    </row>
    <row r="42" spans="1:4">
      <c r="A42" s="23"/>
      <c r="B42" s="80"/>
      <c r="C42" s="80"/>
      <c r="D42" s="80"/>
    </row>
    <row r="43" spans="1:4">
      <c r="A43" s="23"/>
      <c r="B43" s="80"/>
      <c r="C43" s="80"/>
      <c r="D43" s="80"/>
    </row>
    <row r="44" spans="1:4">
      <c r="A44" s="23"/>
      <c r="B44" s="23"/>
      <c r="C44" s="23"/>
      <c r="D44" s="23"/>
    </row>
    <row r="45" spans="1:4">
      <c r="A45" s="23"/>
      <c r="B45" s="23"/>
      <c r="C45" s="23"/>
      <c r="D45" s="23"/>
    </row>
    <row r="46" spans="1:4">
      <c r="A46" s="23"/>
      <c r="B46" s="23"/>
      <c r="C46" s="23"/>
      <c r="D46" s="23"/>
    </row>
    <row r="47" spans="1:4">
      <c r="A47" s="23"/>
      <c r="B47" s="23"/>
      <c r="C47" s="23"/>
      <c r="D47" s="23"/>
    </row>
    <row r="48" spans="1:4">
      <c r="A48" s="23"/>
      <c r="B48" s="23"/>
      <c r="C48" s="23"/>
      <c r="D48" s="23"/>
    </row>
    <row r="49" spans="1:4">
      <c r="A49" s="23"/>
      <c r="B49" s="23"/>
      <c r="C49" s="23"/>
      <c r="D49" s="23"/>
    </row>
    <row r="50" spans="1:4">
      <c r="A50" s="23"/>
      <c r="B50" s="23"/>
      <c r="C50" s="23"/>
      <c r="D50" s="23"/>
    </row>
    <row r="51" spans="1:4">
      <c r="A51" s="23"/>
      <c r="B51" s="23"/>
      <c r="C51" s="23"/>
      <c r="D51" s="23"/>
    </row>
    <row r="52" spans="1:4">
      <c r="A52" s="23"/>
      <c r="B52" s="23"/>
      <c r="C52" s="23"/>
      <c r="D52" s="23"/>
    </row>
    <row r="53" spans="1:4">
      <c r="A53" s="23"/>
      <c r="B53" s="23"/>
      <c r="C53" s="23"/>
      <c r="D53" s="23"/>
    </row>
    <row r="54" spans="1:4">
      <c r="A54" s="23"/>
      <c r="B54" s="23"/>
      <c r="C54" s="23"/>
      <c r="D54" s="23"/>
    </row>
    <row r="55" spans="1:4">
      <c r="A55" s="23"/>
      <c r="B55" s="23"/>
      <c r="C55" s="23"/>
      <c r="D55" s="23"/>
    </row>
    <row r="56" spans="1:4">
      <c r="A56" s="23"/>
      <c r="B56" s="23"/>
      <c r="C56" s="23"/>
      <c r="D56" s="23"/>
    </row>
    <row r="57" spans="1:4">
      <c r="A57" s="23"/>
      <c r="B57" s="23"/>
      <c r="C57" s="23"/>
      <c r="D57" s="23"/>
    </row>
    <row r="58" spans="1:4">
      <c r="A58" s="23"/>
      <c r="B58" s="23"/>
      <c r="C58" s="23"/>
      <c r="D58" s="23"/>
    </row>
    <row r="59" spans="1:4">
      <c r="A59" s="23"/>
      <c r="B59" s="23"/>
      <c r="C59" s="23"/>
      <c r="D59" s="23"/>
    </row>
    <row r="60" spans="1:4">
      <c r="A60" s="23"/>
      <c r="B60" s="23"/>
      <c r="C60" s="23"/>
      <c r="D60" s="23"/>
    </row>
    <row r="61" spans="1:4">
      <c r="A61" s="23"/>
      <c r="B61" s="23"/>
      <c r="C61" s="23"/>
      <c r="D61" s="23"/>
    </row>
    <row r="62" spans="1:4">
      <c r="A62" s="23"/>
      <c r="B62" s="23"/>
      <c r="C62" s="23"/>
      <c r="D62" s="23"/>
    </row>
    <row r="63" spans="1:4">
      <c r="A63" s="23"/>
      <c r="B63" s="24"/>
      <c r="C63" s="24"/>
      <c r="D63" s="24"/>
    </row>
    <row r="64" spans="1:4">
      <c r="A64" s="23"/>
      <c r="B64" s="24"/>
      <c r="C64" s="24"/>
      <c r="D64" s="24"/>
    </row>
    <row r="65" spans="1:4">
      <c r="A65" s="23"/>
      <c r="B65" s="24"/>
      <c r="C65" s="24"/>
      <c r="D65" s="24"/>
    </row>
    <row r="66" spans="1:4">
      <c r="A66" s="23"/>
      <c r="B66" s="24"/>
      <c r="C66" s="24"/>
      <c r="D66" s="24"/>
    </row>
    <row r="67" spans="1:4">
      <c r="A67" s="23"/>
      <c r="B67" s="24"/>
      <c r="C67" s="24"/>
      <c r="D67" s="24"/>
    </row>
    <row r="68" spans="1:4">
      <c r="A68" s="23"/>
      <c r="B68" s="24"/>
      <c r="C68" s="24"/>
      <c r="D68" s="24"/>
    </row>
    <row r="69" spans="1:4">
      <c r="A69" s="23"/>
      <c r="B69" s="24"/>
      <c r="C69" s="24"/>
      <c r="D69" s="24"/>
    </row>
    <row r="70" spans="1:4">
      <c r="A70" s="23"/>
      <c r="B70" s="24"/>
      <c r="C70" s="24"/>
      <c r="D70" s="24"/>
    </row>
    <row r="71" spans="1:4">
      <c r="A71" s="5"/>
    </row>
    <row r="72" spans="1:4">
      <c r="A72" s="5"/>
    </row>
    <row r="73" spans="1:4">
      <c r="A73" s="5"/>
    </row>
    <row r="74" spans="1:4">
      <c r="A74" s="5"/>
    </row>
    <row r="75" spans="1:4">
      <c r="A75" s="5"/>
    </row>
    <row r="76" spans="1:4">
      <c r="A76" s="5"/>
    </row>
  </sheetData>
  <mergeCells count="5">
    <mergeCell ref="A27:A29"/>
    <mergeCell ref="A1:E1"/>
    <mergeCell ref="A2:E2"/>
    <mergeCell ref="A3:E3"/>
    <mergeCell ref="A4:E4"/>
  </mergeCells>
  <printOptions horizontalCentered="1"/>
  <pageMargins left="0.39370078740157483" right="0.39370078740157483" top="0.98425196850393704" bottom="0.98425196850393704" header="0.31496062992125984" footer="0.31496062992125984"/>
  <pageSetup scale="7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4" tint="0.59999389629810485"/>
  </sheetPr>
  <dimension ref="A1:AH34"/>
  <sheetViews>
    <sheetView zoomScale="95" zoomScaleNormal="9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16" sqref="J16"/>
    </sheetView>
  </sheetViews>
  <sheetFormatPr baseColWidth="10" defaultColWidth="11.5703125" defaultRowHeight="15"/>
  <cols>
    <col min="1" max="1" width="21.7109375" style="328" customWidth="1"/>
    <col min="2" max="6" width="15.7109375" style="328" customWidth="1"/>
    <col min="7" max="8" width="15.7109375" style="219" customWidth="1"/>
    <col min="9" max="11" width="15.7109375" style="328" customWidth="1"/>
    <col min="12" max="16" width="11.5703125" style="328"/>
    <col min="17" max="17" width="15.140625" style="328" customWidth="1"/>
    <col min="18" max="24" width="16.85546875" style="328" customWidth="1"/>
    <col min="25" max="25" width="16.42578125" style="328" customWidth="1"/>
    <col min="26" max="16384" width="11.5703125" style="328"/>
  </cols>
  <sheetData>
    <row r="1" spans="1:34" ht="22.15" customHeight="1">
      <c r="A1" s="327" t="s">
        <v>210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</row>
    <row r="2" spans="1:34" ht="15" customHeight="1" thickBot="1">
      <c r="A2" s="327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</row>
    <row r="3" spans="1:34" ht="15.75" thickBot="1">
      <c r="A3" s="593" t="s">
        <v>38</v>
      </c>
      <c r="B3" s="595" t="s">
        <v>64</v>
      </c>
      <c r="C3" s="596"/>
      <c r="D3" s="596"/>
      <c r="E3" s="596"/>
      <c r="F3" s="596"/>
      <c r="G3" s="596"/>
      <c r="H3" s="596"/>
      <c r="I3" s="597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</row>
    <row r="4" spans="1:34" ht="15.75" thickBot="1">
      <c r="A4" s="594"/>
      <c r="B4" s="329">
        <v>2014</v>
      </c>
      <c r="C4" s="330">
        <v>2015</v>
      </c>
      <c r="D4" s="330">
        <v>2016</v>
      </c>
      <c r="E4" s="330">
        <v>2017</v>
      </c>
      <c r="F4" s="331">
        <v>2018</v>
      </c>
      <c r="G4" s="332">
        <v>2019</v>
      </c>
      <c r="H4" s="333">
        <v>2020</v>
      </c>
      <c r="I4" s="332">
        <v>2021</v>
      </c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</row>
    <row r="5" spans="1:34">
      <c r="A5" s="334"/>
      <c r="B5" s="335"/>
      <c r="C5" s="335"/>
      <c r="D5" s="336"/>
      <c r="E5" s="337"/>
      <c r="F5" s="338"/>
      <c r="G5" s="339"/>
      <c r="H5" s="339"/>
      <c r="I5" s="219"/>
      <c r="J5" s="477"/>
      <c r="K5" s="477"/>
      <c r="L5" s="477"/>
      <c r="M5" s="477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</row>
    <row r="6" spans="1:34" ht="24.95" customHeight="1">
      <c r="A6" s="340" t="s">
        <v>40</v>
      </c>
      <c r="B6" s="338">
        <v>152004</v>
      </c>
      <c r="C6" s="338">
        <v>156478</v>
      </c>
      <c r="D6" s="341">
        <v>160994</v>
      </c>
      <c r="E6" s="338">
        <v>165622</v>
      </c>
      <c r="F6" s="338">
        <v>170320</v>
      </c>
      <c r="G6" s="339">
        <v>175121</v>
      </c>
      <c r="H6" s="339">
        <v>179990</v>
      </c>
      <c r="I6" s="477">
        <v>184939</v>
      </c>
      <c r="J6" s="477"/>
      <c r="K6" s="477"/>
      <c r="L6" s="477"/>
      <c r="M6" s="477"/>
      <c r="N6" s="477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</row>
    <row r="7" spans="1:34" ht="24.95" customHeight="1">
      <c r="A7" s="342" t="s">
        <v>41</v>
      </c>
      <c r="B7" s="338">
        <v>254601</v>
      </c>
      <c r="C7" s="338">
        <v>256970</v>
      </c>
      <c r="D7" s="341">
        <v>259322</v>
      </c>
      <c r="E7" s="338">
        <v>261309</v>
      </c>
      <c r="F7" s="338">
        <v>263254</v>
      </c>
      <c r="G7" s="339">
        <v>265149</v>
      </c>
      <c r="H7" s="339">
        <v>266969</v>
      </c>
      <c r="I7" s="477">
        <v>268728</v>
      </c>
      <c r="J7" s="477"/>
      <c r="K7" s="477"/>
      <c r="L7" s="477"/>
      <c r="M7" s="477"/>
      <c r="N7" s="477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</row>
    <row r="8" spans="1:34" ht="24.95" customHeight="1">
      <c r="A8" s="342" t="s">
        <v>65</v>
      </c>
      <c r="B8" s="338">
        <v>313948</v>
      </c>
      <c r="C8" s="338">
        <v>319141</v>
      </c>
      <c r="D8" s="341">
        <v>324368</v>
      </c>
      <c r="E8" s="338">
        <v>329660</v>
      </c>
      <c r="F8" s="338">
        <v>335000</v>
      </c>
      <c r="G8" s="339">
        <v>340327</v>
      </c>
      <c r="H8" s="339">
        <v>345685</v>
      </c>
      <c r="I8" s="477">
        <f>302609+48430</f>
        <v>351039</v>
      </c>
      <c r="J8" s="477"/>
      <c r="K8" s="477"/>
      <c r="L8" s="219"/>
      <c r="M8" s="219"/>
      <c r="N8" s="477"/>
      <c r="O8" s="219"/>
      <c r="P8" s="219"/>
      <c r="Q8" s="219"/>
      <c r="R8" s="343"/>
      <c r="S8" s="343"/>
      <c r="T8" s="343"/>
      <c r="U8" s="343"/>
      <c r="V8" s="343"/>
      <c r="W8" s="343"/>
      <c r="X8" s="343"/>
      <c r="Y8" s="219"/>
      <c r="Z8" s="344"/>
      <c r="AA8" s="343"/>
      <c r="AB8" s="343"/>
      <c r="AC8" s="343"/>
      <c r="AD8" s="343"/>
      <c r="AE8" s="343"/>
      <c r="AF8" s="343"/>
      <c r="AG8" s="343"/>
      <c r="AH8" s="219"/>
    </row>
    <row r="9" spans="1:34" ht="24.95" customHeight="1">
      <c r="A9" s="342" t="s">
        <v>66</v>
      </c>
      <c r="B9" s="338">
        <v>641191</v>
      </c>
      <c r="C9" s="338">
        <v>649217</v>
      </c>
      <c r="D9" s="341">
        <v>657268</v>
      </c>
      <c r="E9" s="338">
        <v>665302</v>
      </c>
      <c r="F9" s="338">
        <v>673367</v>
      </c>
      <c r="G9" s="339">
        <v>681358</v>
      </c>
      <c r="H9" s="339">
        <v>689361</v>
      </c>
      <c r="I9" s="477">
        <f>466957+230395</f>
        <v>697352</v>
      </c>
      <c r="J9" s="477"/>
      <c r="K9" s="477"/>
      <c r="L9" s="219"/>
      <c r="M9" s="219"/>
      <c r="N9" s="219"/>
      <c r="O9" s="219"/>
      <c r="P9" s="219"/>
      <c r="Q9" s="219"/>
      <c r="R9" s="345"/>
      <c r="S9" s="345"/>
      <c r="T9" s="345"/>
      <c r="U9" s="345"/>
      <c r="V9" s="345"/>
      <c r="W9" s="345"/>
      <c r="X9" s="345"/>
      <c r="Y9" s="219"/>
      <c r="Z9" s="346"/>
      <c r="AA9" s="346"/>
      <c r="AB9" s="346"/>
      <c r="AC9" s="346"/>
      <c r="AD9" s="346"/>
      <c r="AE9" s="346"/>
      <c r="AF9" s="346"/>
      <c r="AG9" s="346"/>
      <c r="AH9" s="219"/>
    </row>
    <row r="10" spans="1:34" ht="24.95" customHeight="1">
      <c r="A10" s="342" t="s">
        <v>67</v>
      </c>
      <c r="B10" s="338">
        <v>65273</v>
      </c>
      <c r="C10" s="338">
        <v>66171</v>
      </c>
      <c r="D10" s="341">
        <v>67096</v>
      </c>
      <c r="E10" s="338">
        <v>68037</v>
      </c>
      <c r="F10" s="338">
        <v>68975</v>
      </c>
      <c r="G10" s="339">
        <v>69916</v>
      </c>
      <c r="H10" s="339">
        <v>70834</v>
      </c>
      <c r="I10" s="477">
        <f>58506+13278</f>
        <v>71784</v>
      </c>
      <c r="J10" s="477"/>
      <c r="K10" s="477"/>
      <c r="L10" s="219"/>
      <c r="M10" s="219"/>
      <c r="N10" s="219"/>
      <c r="O10" s="219"/>
      <c r="P10" s="219"/>
      <c r="Q10" s="219"/>
      <c r="R10" s="345"/>
      <c r="S10" s="345"/>
      <c r="T10" s="345"/>
      <c r="U10" s="345"/>
      <c r="V10" s="345"/>
      <c r="W10" s="345"/>
      <c r="X10" s="345"/>
      <c r="Y10" s="219"/>
      <c r="Z10" s="346"/>
      <c r="AA10" s="346"/>
      <c r="AB10" s="346"/>
      <c r="AC10" s="346"/>
      <c r="AD10" s="346"/>
      <c r="AE10" s="346"/>
      <c r="AF10" s="346"/>
      <c r="AG10" s="346"/>
      <c r="AH10" s="219"/>
    </row>
    <row r="11" spans="1:34" ht="24.95" customHeight="1">
      <c r="A11" s="340" t="s">
        <v>45</v>
      </c>
      <c r="B11" s="338">
        <v>117826</v>
      </c>
      <c r="C11" s="338">
        <v>118090</v>
      </c>
      <c r="D11" s="341">
        <v>118334</v>
      </c>
      <c r="E11" s="338">
        <v>118551</v>
      </c>
      <c r="F11" s="338">
        <v>118736</v>
      </c>
      <c r="G11" s="339">
        <v>118865</v>
      </c>
      <c r="H11" s="339">
        <v>118982</v>
      </c>
      <c r="I11" s="477">
        <v>119044</v>
      </c>
      <c r="J11" s="477"/>
      <c r="K11" s="477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</row>
    <row r="12" spans="1:34" ht="24.95" customHeight="1">
      <c r="A12" s="340" t="s">
        <v>46</v>
      </c>
      <c r="B12" s="338">
        <v>94984</v>
      </c>
      <c r="C12" s="338">
        <v>95150</v>
      </c>
      <c r="D12" s="341">
        <v>95291</v>
      </c>
      <c r="E12" s="338">
        <v>95401</v>
      </c>
      <c r="F12" s="338">
        <v>95485</v>
      </c>
      <c r="G12" s="339">
        <v>95540</v>
      </c>
      <c r="H12" s="339">
        <v>95557</v>
      </c>
      <c r="I12" s="477">
        <v>95561</v>
      </c>
      <c r="J12" s="477"/>
      <c r="K12" s="477"/>
      <c r="L12" s="219"/>
      <c r="M12" s="219"/>
      <c r="N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</row>
    <row r="13" spans="1:34" ht="24.95" customHeight="1">
      <c r="A13" s="340" t="s">
        <v>47</v>
      </c>
      <c r="B13" s="338">
        <v>1489925</v>
      </c>
      <c r="C13" s="338">
        <v>1516790</v>
      </c>
      <c r="D13" s="341">
        <v>1544185</v>
      </c>
      <c r="E13" s="338">
        <v>1571810</v>
      </c>
      <c r="F13" s="338">
        <v>1599250</v>
      </c>
      <c r="G13" s="339">
        <v>1626374</v>
      </c>
      <c r="H13" s="339">
        <v>1656339</v>
      </c>
      <c r="I13" s="477">
        <f>+IFERROR(P14*Q13,0)</f>
        <v>1683873.1149976992</v>
      </c>
      <c r="J13" s="477"/>
      <c r="K13" s="477"/>
      <c r="N13" s="219"/>
      <c r="O13" s="219"/>
      <c r="P13" s="528">
        <f>+O14+O15</f>
        <v>2147339.8571428573</v>
      </c>
      <c r="Q13" s="530">
        <v>2300017</v>
      </c>
      <c r="R13" s="477"/>
      <c r="S13" s="477"/>
      <c r="T13" s="219"/>
      <c r="U13" s="219"/>
      <c r="V13" s="219"/>
      <c r="W13" s="219"/>
      <c r="X13" s="219"/>
      <c r="Y13" s="219"/>
      <c r="Z13" s="346"/>
      <c r="AA13" s="346"/>
      <c r="AB13" s="346"/>
      <c r="AC13" s="346"/>
      <c r="AD13" s="346"/>
      <c r="AE13" s="346"/>
      <c r="AF13" s="346"/>
      <c r="AG13" s="346"/>
      <c r="AH13" s="219"/>
    </row>
    <row r="14" spans="1:34" ht="24.95" customHeight="1">
      <c r="A14" s="288" t="s">
        <v>61</v>
      </c>
      <c r="B14" s="338">
        <v>540032</v>
      </c>
      <c r="C14" s="338">
        <v>552982</v>
      </c>
      <c r="D14" s="341">
        <v>564901</v>
      </c>
      <c r="E14" s="338">
        <v>576322</v>
      </c>
      <c r="F14" s="338">
        <v>587497</v>
      </c>
      <c r="G14" s="339">
        <v>598514</v>
      </c>
      <c r="H14" s="339">
        <v>606458</v>
      </c>
      <c r="I14" s="477">
        <f>+IFERROR(P15*Q13,0)</f>
        <v>616143.88500230084</v>
      </c>
      <c r="K14" s="477"/>
      <c r="L14" s="531"/>
      <c r="N14" s="219"/>
      <c r="O14" s="361">
        <f>AVERAGE(B13:H13)</f>
        <v>1572096.142857143</v>
      </c>
      <c r="P14" s="359">
        <f>+IFERROR(O14/$P$13,0)</f>
        <v>0.73211333437870207</v>
      </c>
      <c r="Q14" s="477">
        <f>+P14*Q13</f>
        <v>1683873.1149976992</v>
      </c>
      <c r="R14" s="219"/>
      <c r="S14" s="219"/>
      <c r="T14" s="219"/>
      <c r="U14" s="219"/>
      <c r="V14" s="219"/>
      <c r="W14" s="219"/>
      <c r="X14" s="219"/>
      <c r="Y14" s="219"/>
      <c r="Z14" s="346"/>
      <c r="AA14" s="346"/>
      <c r="AB14" s="346"/>
      <c r="AC14" s="346"/>
      <c r="AD14" s="346"/>
      <c r="AE14" s="346"/>
      <c r="AF14" s="346"/>
      <c r="AG14" s="346"/>
      <c r="AH14" s="219"/>
    </row>
    <row r="15" spans="1:34" ht="24.95" customHeight="1">
      <c r="A15" s="288" t="s">
        <v>49</v>
      </c>
      <c r="B15" s="338">
        <v>243491.00000001729</v>
      </c>
      <c r="C15" s="338">
        <v>244415</v>
      </c>
      <c r="D15" s="341">
        <v>245284</v>
      </c>
      <c r="E15" s="338">
        <v>246121</v>
      </c>
      <c r="F15" s="347">
        <v>246899</v>
      </c>
      <c r="G15" s="348">
        <v>247644</v>
      </c>
      <c r="H15" s="367">
        <v>248325</v>
      </c>
      <c r="I15" s="477">
        <v>248942</v>
      </c>
      <c r="J15" s="477"/>
      <c r="K15" s="477"/>
      <c r="N15" s="219"/>
      <c r="O15" s="361">
        <f>AVERAGE(B14:H14)</f>
        <v>575243.71428571432</v>
      </c>
      <c r="P15" s="359">
        <f>+IFERROR(O15/$P$13,0)</f>
        <v>0.26788666562129793</v>
      </c>
      <c r="Q15" s="477">
        <f>+P15*$Q$13</f>
        <v>616143.88500230084</v>
      </c>
      <c r="R15" s="527"/>
      <c r="S15" s="527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</row>
    <row r="16" spans="1:34" ht="24.95" customHeight="1">
      <c r="A16" s="350" t="s">
        <v>62</v>
      </c>
      <c r="B16" s="351">
        <f t="shared" ref="B16:H16" si="0">SUM(B6:B15)</f>
        <v>3913275.0000000172</v>
      </c>
      <c r="C16" s="351">
        <f t="shared" si="0"/>
        <v>3975404</v>
      </c>
      <c r="D16" s="351">
        <f t="shared" si="0"/>
        <v>4037043</v>
      </c>
      <c r="E16" s="351">
        <f t="shared" si="0"/>
        <v>4098135</v>
      </c>
      <c r="F16" s="351">
        <f t="shared" si="0"/>
        <v>4158783</v>
      </c>
      <c r="G16" s="349">
        <f t="shared" si="0"/>
        <v>4218808</v>
      </c>
      <c r="H16" s="349">
        <f t="shared" si="0"/>
        <v>4278500</v>
      </c>
      <c r="I16" s="478">
        <f>SUM(I6:I15)</f>
        <v>4337406</v>
      </c>
      <c r="J16" s="530"/>
      <c r="K16" s="361"/>
      <c r="N16" s="219"/>
      <c r="O16" s="219"/>
      <c r="P16" s="219"/>
      <c r="Q16" s="477">
        <f>SUM(Q14:Q15)</f>
        <v>2300017</v>
      </c>
      <c r="R16" s="527"/>
      <c r="S16" s="527"/>
      <c r="T16" s="219"/>
      <c r="U16" s="219"/>
      <c r="V16" s="219"/>
      <c r="W16" s="219"/>
      <c r="X16" s="219"/>
      <c r="Y16" s="219"/>
      <c r="Z16" s="219"/>
      <c r="AA16" s="219"/>
      <c r="AB16" s="219"/>
    </row>
    <row r="17" spans="1:28">
      <c r="A17" s="352"/>
      <c r="B17" s="353"/>
      <c r="C17" s="353"/>
      <c r="D17" s="354"/>
      <c r="E17" s="353"/>
      <c r="F17" s="353"/>
      <c r="G17" s="354"/>
      <c r="H17" s="355"/>
      <c r="I17" s="355"/>
      <c r="J17" s="477"/>
      <c r="N17" s="356"/>
      <c r="O17" s="219"/>
      <c r="P17" s="219"/>
      <c r="Q17" s="532">
        <f>+Q16-Q13</f>
        <v>0</v>
      </c>
      <c r="R17" s="527"/>
      <c r="S17" s="527"/>
      <c r="T17" s="356"/>
      <c r="U17" s="219"/>
      <c r="V17" s="219"/>
      <c r="W17" s="219"/>
      <c r="X17" s="219"/>
      <c r="Y17" s="219"/>
      <c r="Z17" s="219"/>
      <c r="AA17" s="219"/>
      <c r="AB17" s="219"/>
    </row>
    <row r="18" spans="1:28">
      <c r="A18" s="219"/>
      <c r="B18" s="357"/>
      <c r="C18" s="357"/>
      <c r="D18" s="357"/>
      <c r="E18" s="358"/>
      <c r="F18" s="356"/>
      <c r="G18" s="356"/>
      <c r="H18" s="356"/>
      <c r="I18" s="356"/>
      <c r="J18" s="477"/>
      <c r="N18" s="219"/>
      <c r="O18" s="219"/>
      <c r="P18" s="219"/>
      <c r="Q18" s="219"/>
      <c r="R18" s="356"/>
      <c r="S18" s="356"/>
      <c r="T18" s="219"/>
      <c r="U18" s="219"/>
      <c r="V18" s="219"/>
      <c r="W18" s="219"/>
      <c r="X18" s="219"/>
      <c r="Y18" s="219"/>
      <c r="Z18" s="219"/>
      <c r="AA18" s="219"/>
      <c r="AB18" s="219"/>
    </row>
    <row r="19" spans="1:28">
      <c r="A19" s="219" t="s">
        <v>68</v>
      </c>
      <c r="C19" s="359"/>
      <c r="E19" s="363"/>
      <c r="F19" s="363"/>
      <c r="G19" s="363"/>
      <c r="H19" s="364"/>
      <c r="I19" s="365"/>
      <c r="J19" s="477"/>
      <c r="K19" s="362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</row>
    <row r="20" spans="1:28">
      <c r="A20" s="219" t="s">
        <v>69</v>
      </c>
      <c r="C20" s="359"/>
      <c r="E20" s="363"/>
      <c r="F20" s="363"/>
      <c r="G20" s="363"/>
      <c r="H20" s="364"/>
      <c r="I20" s="365"/>
      <c r="J20" s="362"/>
      <c r="K20" s="362"/>
    </row>
    <row r="21" spans="1:28">
      <c r="A21" s="219" t="s">
        <v>70</v>
      </c>
      <c r="C21" s="359"/>
      <c r="E21" s="363"/>
      <c r="F21" s="363"/>
      <c r="G21" s="363"/>
      <c r="H21" s="364"/>
      <c r="I21" s="365"/>
      <c r="J21" s="362"/>
      <c r="K21" s="362"/>
    </row>
    <row r="22" spans="1:28">
      <c r="C22" s="359"/>
      <c r="E22" s="363"/>
      <c r="F22" s="363"/>
      <c r="G22" s="363"/>
      <c r="H22" s="364"/>
      <c r="I22" s="365"/>
      <c r="J22" s="362"/>
      <c r="K22" s="362"/>
    </row>
    <row r="23" spans="1:28">
      <c r="C23" s="359"/>
      <c r="E23" s="363"/>
      <c r="F23" s="363"/>
      <c r="G23" s="363"/>
      <c r="H23" s="364"/>
      <c r="I23" s="365"/>
      <c r="J23" s="362"/>
      <c r="K23" s="362"/>
    </row>
    <row r="24" spans="1:28">
      <c r="A24" s="360"/>
      <c r="C24" s="359"/>
      <c r="E24" s="363"/>
      <c r="F24" s="363"/>
      <c r="G24" s="363"/>
      <c r="H24" s="364"/>
      <c r="I24" s="365"/>
      <c r="J24" s="362"/>
      <c r="K24" s="362"/>
    </row>
    <row r="25" spans="1:28">
      <c r="A25" s="359"/>
      <c r="C25" s="359"/>
      <c r="E25" s="363"/>
      <c r="F25" s="363"/>
      <c r="G25" s="363"/>
      <c r="H25" s="364"/>
      <c r="I25" s="365"/>
      <c r="J25" s="362"/>
      <c r="K25" s="362"/>
    </row>
    <row r="26" spans="1:28">
      <c r="A26" s="359"/>
      <c r="C26" s="359"/>
      <c r="E26" s="363"/>
      <c r="F26" s="363"/>
      <c r="G26" s="363"/>
      <c r="H26" s="364"/>
      <c r="I26" s="365"/>
      <c r="J26" s="362"/>
      <c r="K26" s="362"/>
    </row>
    <row r="27" spans="1:28">
      <c r="A27" s="359"/>
      <c r="C27" s="359"/>
      <c r="E27" s="363"/>
      <c r="F27" s="363"/>
      <c r="G27" s="363"/>
      <c r="H27" s="364"/>
      <c r="I27" s="365"/>
      <c r="J27" s="362"/>
      <c r="K27" s="362"/>
    </row>
    <row r="28" spans="1:28">
      <c r="A28" s="359"/>
      <c r="C28" s="359"/>
      <c r="E28" s="363"/>
      <c r="F28" s="363"/>
      <c r="G28" s="363"/>
      <c r="H28" s="364"/>
      <c r="I28" s="365"/>
      <c r="J28" s="362"/>
      <c r="K28" s="362"/>
    </row>
    <row r="29" spans="1:28">
      <c r="A29" s="359"/>
      <c r="C29" s="361"/>
      <c r="E29" s="366"/>
      <c r="F29" s="366"/>
      <c r="G29" s="366"/>
      <c r="H29" s="364"/>
      <c r="I29" s="365"/>
      <c r="J29" s="362"/>
      <c r="K29" s="362"/>
    </row>
    <row r="30" spans="1:28">
      <c r="A30" s="359"/>
      <c r="C30" s="361"/>
      <c r="D30" s="361"/>
      <c r="E30" s="361"/>
      <c r="F30" s="361"/>
    </row>
    <row r="31" spans="1:28">
      <c r="A31" s="359"/>
    </row>
    <row r="32" spans="1:28">
      <c r="A32" s="359"/>
    </row>
    <row r="33" spans="1:1">
      <c r="A33" s="359"/>
    </row>
    <row r="34" spans="1:1">
      <c r="A34" s="359"/>
    </row>
  </sheetData>
  <mergeCells count="2">
    <mergeCell ref="A3:A4"/>
    <mergeCell ref="B3:I3"/>
  </mergeCells>
  <pageMargins left="0" right="0" top="0.74803149606299213" bottom="0.74803149606299213" header="0.31496062992125984" footer="0.31496062992125984"/>
  <pageSetup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O392"/>
  <sheetViews>
    <sheetView zoomScale="90" zoomScaleNormal="90" workbookViewId="0">
      <selection activeCell="L9" sqref="L9:N9"/>
    </sheetView>
  </sheetViews>
  <sheetFormatPr baseColWidth="10" defaultRowHeight="23.1" customHeight="1"/>
  <cols>
    <col min="1" max="1" width="15.7109375" style="518" customWidth="1"/>
    <col min="2" max="2" width="14.28515625" style="479" customWidth="1"/>
    <col min="3" max="6" width="8.7109375" style="479" customWidth="1"/>
    <col min="7" max="7" width="8.140625" style="479" customWidth="1"/>
    <col min="8" max="8" width="8.42578125" style="479" customWidth="1"/>
    <col min="9" max="9" width="8.7109375" style="479" customWidth="1"/>
    <col min="10" max="10" width="9.7109375" style="479" customWidth="1"/>
    <col min="11" max="11" width="8.7109375" style="479" customWidth="1"/>
    <col min="12" max="12" width="8.140625" style="479" customWidth="1"/>
    <col min="13" max="13" width="7.5703125" style="479" customWidth="1"/>
    <col min="14" max="14" width="9.85546875" style="515" customWidth="1"/>
    <col min="15" max="256" width="11.42578125" style="479"/>
    <col min="257" max="257" width="15.7109375" style="479" customWidth="1"/>
    <col min="258" max="258" width="14.28515625" style="479" customWidth="1"/>
    <col min="259" max="262" width="8.7109375" style="479" customWidth="1"/>
    <col min="263" max="263" width="8.140625" style="479" customWidth="1"/>
    <col min="264" max="264" width="8.42578125" style="479" customWidth="1"/>
    <col min="265" max="265" width="8.7109375" style="479" customWidth="1"/>
    <col min="266" max="266" width="9.7109375" style="479" customWidth="1"/>
    <col min="267" max="267" width="8.7109375" style="479" customWidth="1"/>
    <col min="268" max="268" width="8.140625" style="479" customWidth="1"/>
    <col min="269" max="269" width="7.5703125" style="479" customWidth="1"/>
    <col min="270" max="270" width="9.85546875" style="479" customWidth="1"/>
    <col min="271" max="512" width="11.42578125" style="479"/>
    <col min="513" max="513" width="15.7109375" style="479" customWidth="1"/>
    <col min="514" max="514" width="14.28515625" style="479" customWidth="1"/>
    <col min="515" max="518" width="8.7109375" style="479" customWidth="1"/>
    <col min="519" max="519" width="8.140625" style="479" customWidth="1"/>
    <col min="520" max="520" width="8.42578125" style="479" customWidth="1"/>
    <col min="521" max="521" width="8.7109375" style="479" customWidth="1"/>
    <col min="522" max="522" width="9.7109375" style="479" customWidth="1"/>
    <col min="523" max="523" width="8.7109375" style="479" customWidth="1"/>
    <col min="524" max="524" width="8.140625" style="479" customWidth="1"/>
    <col min="525" max="525" width="7.5703125" style="479" customWidth="1"/>
    <col min="526" max="526" width="9.85546875" style="479" customWidth="1"/>
    <col min="527" max="768" width="11.42578125" style="479"/>
    <col min="769" max="769" width="15.7109375" style="479" customWidth="1"/>
    <col min="770" max="770" width="14.28515625" style="479" customWidth="1"/>
    <col min="771" max="774" width="8.7109375" style="479" customWidth="1"/>
    <col min="775" max="775" width="8.140625" style="479" customWidth="1"/>
    <col min="776" max="776" width="8.42578125" style="479" customWidth="1"/>
    <col min="777" max="777" width="8.7109375" style="479" customWidth="1"/>
    <col min="778" max="778" width="9.7109375" style="479" customWidth="1"/>
    <col min="779" max="779" width="8.7109375" style="479" customWidth="1"/>
    <col min="780" max="780" width="8.140625" style="479" customWidth="1"/>
    <col min="781" max="781" width="7.5703125" style="479" customWidth="1"/>
    <col min="782" max="782" width="9.85546875" style="479" customWidth="1"/>
    <col min="783" max="1024" width="11.42578125" style="479"/>
    <col min="1025" max="1025" width="15.7109375" style="479" customWidth="1"/>
    <col min="1026" max="1026" width="14.28515625" style="479" customWidth="1"/>
    <col min="1027" max="1030" width="8.7109375" style="479" customWidth="1"/>
    <col min="1031" max="1031" width="8.140625" style="479" customWidth="1"/>
    <col min="1032" max="1032" width="8.42578125" style="479" customWidth="1"/>
    <col min="1033" max="1033" width="8.7109375" style="479" customWidth="1"/>
    <col min="1034" max="1034" width="9.7109375" style="479" customWidth="1"/>
    <col min="1035" max="1035" width="8.7109375" style="479" customWidth="1"/>
    <col min="1036" max="1036" width="8.140625" style="479" customWidth="1"/>
    <col min="1037" max="1037" width="7.5703125" style="479" customWidth="1"/>
    <col min="1038" max="1038" width="9.85546875" style="479" customWidth="1"/>
    <col min="1039" max="1280" width="11.42578125" style="479"/>
    <col min="1281" max="1281" width="15.7109375" style="479" customWidth="1"/>
    <col min="1282" max="1282" width="14.28515625" style="479" customWidth="1"/>
    <col min="1283" max="1286" width="8.7109375" style="479" customWidth="1"/>
    <col min="1287" max="1287" width="8.140625" style="479" customWidth="1"/>
    <col min="1288" max="1288" width="8.42578125" style="479" customWidth="1"/>
    <col min="1289" max="1289" width="8.7109375" style="479" customWidth="1"/>
    <col min="1290" max="1290" width="9.7109375" style="479" customWidth="1"/>
    <col min="1291" max="1291" width="8.7109375" style="479" customWidth="1"/>
    <col min="1292" max="1292" width="8.140625" style="479" customWidth="1"/>
    <col min="1293" max="1293" width="7.5703125" style="479" customWidth="1"/>
    <col min="1294" max="1294" width="9.85546875" style="479" customWidth="1"/>
    <col min="1295" max="1536" width="11.42578125" style="479"/>
    <col min="1537" max="1537" width="15.7109375" style="479" customWidth="1"/>
    <col min="1538" max="1538" width="14.28515625" style="479" customWidth="1"/>
    <col min="1539" max="1542" width="8.7109375" style="479" customWidth="1"/>
    <col min="1543" max="1543" width="8.140625" style="479" customWidth="1"/>
    <col min="1544" max="1544" width="8.42578125" style="479" customWidth="1"/>
    <col min="1545" max="1545" width="8.7109375" style="479" customWidth="1"/>
    <col min="1546" max="1546" width="9.7109375" style="479" customWidth="1"/>
    <col min="1547" max="1547" width="8.7109375" style="479" customWidth="1"/>
    <col min="1548" max="1548" width="8.140625" style="479" customWidth="1"/>
    <col min="1549" max="1549" width="7.5703125" style="479" customWidth="1"/>
    <col min="1550" max="1550" width="9.85546875" style="479" customWidth="1"/>
    <col min="1551" max="1792" width="11.42578125" style="479"/>
    <col min="1793" max="1793" width="15.7109375" style="479" customWidth="1"/>
    <col min="1794" max="1794" width="14.28515625" style="479" customWidth="1"/>
    <col min="1795" max="1798" width="8.7109375" style="479" customWidth="1"/>
    <col min="1799" max="1799" width="8.140625" style="479" customWidth="1"/>
    <col min="1800" max="1800" width="8.42578125" style="479" customWidth="1"/>
    <col min="1801" max="1801" width="8.7109375" style="479" customWidth="1"/>
    <col min="1802" max="1802" width="9.7109375" style="479" customWidth="1"/>
    <col min="1803" max="1803" width="8.7109375" style="479" customWidth="1"/>
    <col min="1804" max="1804" width="8.140625" style="479" customWidth="1"/>
    <col min="1805" max="1805" width="7.5703125" style="479" customWidth="1"/>
    <col min="1806" max="1806" width="9.85546875" style="479" customWidth="1"/>
    <col min="1807" max="2048" width="11.42578125" style="479"/>
    <col min="2049" max="2049" width="15.7109375" style="479" customWidth="1"/>
    <col min="2050" max="2050" width="14.28515625" style="479" customWidth="1"/>
    <col min="2051" max="2054" width="8.7109375" style="479" customWidth="1"/>
    <col min="2055" max="2055" width="8.140625" style="479" customWidth="1"/>
    <col min="2056" max="2056" width="8.42578125" style="479" customWidth="1"/>
    <col min="2057" max="2057" width="8.7109375" style="479" customWidth="1"/>
    <col min="2058" max="2058" width="9.7109375" style="479" customWidth="1"/>
    <col min="2059" max="2059" width="8.7109375" style="479" customWidth="1"/>
    <col min="2060" max="2060" width="8.140625" style="479" customWidth="1"/>
    <col min="2061" max="2061" width="7.5703125" style="479" customWidth="1"/>
    <col min="2062" max="2062" width="9.85546875" style="479" customWidth="1"/>
    <col min="2063" max="2304" width="11.42578125" style="479"/>
    <col min="2305" max="2305" width="15.7109375" style="479" customWidth="1"/>
    <col min="2306" max="2306" width="14.28515625" style="479" customWidth="1"/>
    <col min="2307" max="2310" width="8.7109375" style="479" customWidth="1"/>
    <col min="2311" max="2311" width="8.140625" style="479" customWidth="1"/>
    <col min="2312" max="2312" width="8.42578125" style="479" customWidth="1"/>
    <col min="2313" max="2313" width="8.7109375" style="479" customWidth="1"/>
    <col min="2314" max="2314" width="9.7109375" style="479" customWidth="1"/>
    <col min="2315" max="2315" width="8.7109375" style="479" customWidth="1"/>
    <col min="2316" max="2316" width="8.140625" style="479" customWidth="1"/>
    <col min="2317" max="2317" width="7.5703125" style="479" customWidth="1"/>
    <col min="2318" max="2318" width="9.85546875" style="479" customWidth="1"/>
    <col min="2319" max="2560" width="11.42578125" style="479"/>
    <col min="2561" max="2561" width="15.7109375" style="479" customWidth="1"/>
    <col min="2562" max="2562" width="14.28515625" style="479" customWidth="1"/>
    <col min="2563" max="2566" width="8.7109375" style="479" customWidth="1"/>
    <col min="2567" max="2567" width="8.140625" style="479" customWidth="1"/>
    <col min="2568" max="2568" width="8.42578125" style="479" customWidth="1"/>
    <col min="2569" max="2569" width="8.7109375" style="479" customWidth="1"/>
    <col min="2570" max="2570" width="9.7109375" style="479" customWidth="1"/>
    <col min="2571" max="2571" width="8.7109375" style="479" customWidth="1"/>
    <col min="2572" max="2572" width="8.140625" style="479" customWidth="1"/>
    <col min="2573" max="2573" width="7.5703125" style="479" customWidth="1"/>
    <col min="2574" max="2574" width="9.85546875" style="479" customWidth="1"/>
    <col min="2575" max="2816" width="11.42578125" style="479"/>
    <col min="2817" max="2817" width="15.7109375" style="479" customWidth="1"/>
    <col min="2818" max="2818" width="14.28515625" style="479" customWidth="1"/>
    <col min="2819" max="2822" width="8.7109375" style="479" customWidth="1"/>
    <col min="2823" max="2823" width="8.140625" style="479" customWidth="1"/>
    <col min="2824" max="2824" width="8.42578125" style="479" customWidth="1"/>
    <col min="2825" max="2825" width="8.7109375" style="479" customWidth="1"/>
    <col min="2826" max="2826" width="9.7109375" style="479" customWidth="1"/>
    <col min="2827" max="2827" width="8.7109375" style="479" customWidth="1"/>
    <col min="2828" max="2828" width="8.140625" style="479" customWidth="1"/>
    <col min="2829" max="2829" width="7.5703125" style="479" customWidth="1"/>
    <col min="2830" max="2830" width="9.85546875" style="479" customWidth="1"/>
    <col min="2831" max="3072" width="11.42578125" style="479"/>
    <col min="3073" max="3073" width="15.7109375" style="479" customWidth="1"/>
    <col min="3074" max="3074" width="14.28515625" style="479" customWidth="1"/>
    <col min="3075" max="3078" width="8.7109375" style="479" customWidth="1"/>
    <col min="3079" max="3079" width="8.140625" style="479" customWidth="1"/>
    <col min="3080" max="3080" width="8.42578125" style="479" customWidth="1"/>
    <col min="3081" max="3081" width="8.7109375" style="479" customWidth="1"/>
    <col min="3082" max="3082" width="9.7109375" style="479" customWidth="1"/>
    <col min="3083" max="3083" width="8.7109375" style="479" customWidth="1"/>
    <col min="3084" max="3084" width="8.140625" style="479" customWidth="1"/>
    <col min="3085" max="3085" width="7.5703125" style="479" customWidth="1"/>
    <col min="3086" max="3086" width="9.85546875" style="479" customWidth="1"/>
    <col min="3087" max="3328" width="11.42578125" style="479"/>
    <col min="3329" max="3329" width="15.7109375" style="479" customWidth="1"/>
    <col min="3330" max="3330" width="14.28515625" style="479" customWidth="1"/>
    <col min="3331" max="3334" width="8.7109375" style="479" customWidth="1"/>
    <col min="3335" max="3335" width="8.140625" style="479" customWidth="1"/>
    <col min="3336" max="3336" width="8.42578125" style="479" customWidth="1"/>
    <col min="3337" max="3337" width="8.7109375" style="479" customWidth="1"/>
    <col min="3338" max="3338" width="9.7109375" style="479" customWidth="1"/>
    <col min="3339" max="3339" width="8.7109375" style="479" customWidth="1"/>
    <col min="3340" max="3340" width="8.140625" style="479" customWidth="1"/>
    <col min="3341" max="3341" width="7.5703125" style="479" customWidth="1"/>
    <col min="3342" max="3342" width="9.85546875" style="479" customWidth="1"/>
    <col min="3343" max="3584" width="11.42578125" style="479"/>
    <col min="3585" max="3585" width="15.7109375" style="479" customWidth="1"/>
    <col min="3586" max="3586" width="14.28515625" style="479" customWidth="1"/>
    <col min="3587" max="3590" width="8.7109375" style="479" customWidth="1"/>
    <col min="3591" max="3591" width="8.140625" style="479" customWidth="1"/>
    <col min="3592" max="3592" width="8.42578125" style="479" customWidth="1"/>
    <col min="3593" max="3593" width="8.7109375" style="479" customWidth="1"/>
    <col min="3594" max="3594" width="9.7109375" style="479" customWidth="1"/>
    <col min="3595" max="3595" width="8.7109375" style="479" customWidth="1"/>
    <col min="3596" max="3596" width="8.140625" style="479" customWidth="1"/>
    <col min="3597" max="3597" width="7.5703125" style="479" customWidth="1"/>
    <col min="3598" max="3598" width="9.85546875" style="479" customWidth="1"/>
    <col min="3599" max="3840" width="11.42578125" style="479"/>
    <col min="3841" max="3841" width="15.7109375" style="479" customWidth="1"/>
    <col min="3842" max="3842" width="14.28515625" style="479" customWidth="1"/>
    <col min="3843" max="3846" width="8.7109375" style="479" customWidth="1"/>
    <col min="3847" max="3847" width="8.140625" style="479" customWidth="1"/>
    <col min="3848" max="3848" width="8.42578125" style="479" customWidth="1"/>
    <col min="3849" max="3849" width="8.7109375" style="479" customWidth="1"/>
    <col min="3850" max="3850" width="9.7109375" style="479" customWidth="1"/>
    <col min="3851" max="3851" width="8.7109375" style="479" customWidth="1"/>
    <col min="3852" max="3852" width="8.140625" style="479" customWidth="1"/>
    <col min="3853" max="3853" width="7.5703125" style="479" customWidth="1"/>
    <col min="3854" max="3854" width="9.85546875" style="479" customWidth="1"/>
    <col min="3855" max="4096" width="11.42578125" style="479"/>
    <col min="4097" max="4097" width="15.7109375" style="479" customWidth="1"/>
    <col min="4098" max="4098" width="14.28515625" style="479" customWidth="1"/>
    <col min="4099" max="4102" width="8.7109375" style="479" customWidth="1"/>
    <col min="4103" max="4103" width="8.140625" style="479" customWidth="1"/>
    <col min="4104" max="4104" width="8.42578125" style="479" customWidth="1"/>
    <col min="4105" max="4105" width="8.7109375" style="479" customWidth="1"/>
    <col min="4106" max="4106" width="9.7109375" style="479" customWidth="1"/>
    <col min="4107" max="4107" width="8.7109375" style="479" customWidth="1"/>
    <col min="4108" max="4108" width="8.140625" style="479" customWidth="1"/>
    <col min="4109" max="4109" width="7.5703125" style="479" customWidth="1"/>
    <col min="4110" max="4110" width="9.85546875" style="479" customWidth="1"/>
    <col min="4111" max="4352" width="11.42578125" style="479"/>
    <col min="4353" max="4353" width="15.7109375" style="479" customWidth="1"/>
    <col min="4354" max="4354" width="14.28515625" style="479" customWidth="1"/>
    <col min="4355" max="4358" width="8.7109375" style="479" customWidth="1"/>
    <col min="4359" max="4359" width="8.140625" style="479" customWidth="1"/>
    <col min="4360" max="4360" width="8.42578125" style="479" customWidth="1"/>
    <col min="4361" max="4361" width="8.7109375" style="479" customWidth="1"/>
    <col min="4362" max="4362" width="9.7109375" style="479" customWidth="1"/>
    <col min="4363" max="4363" width="8.7109375" style="479" customWidth="1"/>
    <col min="4364" max="4364" width="8.140625" style="479" customWidth="1"/>
    <col min="4365" max="4365" width="7.5703125" style="479" customWidth="1"/>
    <col min="4366" max="4366" width="9.85546875" style="479" customWidth="1"/>
    <col min="4367" max="4608" width="11.42578125" style="479"/>
    <col min="4609" max="4609" width="15.7109375" style="479" customWidth="1"/>
    <col min="4610" max="4610" width="14.28515625" style="479" customWidth="1"/>
    <col min="4611" max="4614" width="8.7109375" style="479" customWidth="1"/>
    <col min="4615" max="4615" width="8.140625" style="479" customWidth="1"/>
    <col min="4616" max="4616" width="8.42578125" style="479" customWidth="1"/>
    <col min="4617" max="4617" width="8.7109375" style="479" customWidth="1"/>
    <col min="4618" max="4618" width="9.7109375" style="479" customWidth="1"/>
    <col min="4619" max="4619" width="8.7109375" style="479" customWidth="1"/>
    <col min="4620" max="4620" width="8.140625" style="479" customWidth="1"/>
    <col min="4621" max="4621" width="7.5703125" style="479" customWidth="1"/>
    <col min="4622" max="4622" width="9.85546875" style="479" customWidth="1"/>
    <col min="4623" max="4864" width="11.42578125" style="479"/>
    <col min="4865" max="4865" width="15.7109375" style="479" customWidth="1"/>
    <col min="4866" max="4866" width="14.28515625" style="479" customWidth="1"/>
    <col min="4867" max="4870" width="8.7109375" style="479" customWidth="1"/>
    <col min="4871" max="4871" width="8.140625" style="479" customWidth="1"/>
    <col min="4872" max="4872" width="8.42578125" style="479" customWidth="1"/>
    <col min="4873" max="4873" width="8.7109375" style="479" customWidth="1"/>
    <col min="4874" max="4874" width="9.7109375" style="479" customWidth="1"/>
    <col min="4875" max="4875" width="8.7109375" style="479" customWidth="1"/>
    <col min="4876" max="4876" width="8.140625" style="479" customWidth="1"/>
    <col min="4877" max="4877" width="7.5703125" style="479" customWidth="1"/>
    <col min="4878" max="4878" width="9.85546875" style="479" customWidth="1"/>
    <col min="4879" max="5120" width="11.42578125" style="479"/>
    <col min="5121" max="5121" width="15.7109375" style="479" customWidth="1"/>
    <col min="5122" max="5122" width="14.28515625" style="479" customWidth="1"/>
    <col min="5123" max="5126" width="8.7109375" style="479" customWidth="1"/>
    <col min="5127" max="5127" width="8.140625" style="479" customWidth="1"/>
    <col min="5128" max="5128" width="8.42578125" style="479" customWidth="1"/>
    <col min="5129" max="5129" width="8.7109375" style="479" customWidth="1"/>
    <col min="5130" max="5130" width="9.7109375" style="479" customWidth="1"/>
    <col min="5131" max="5131" width="8.7109375" style="479" customWidth="1"/>
    <col min="5132" max="5132" width="8.140625" style="479" customWidth="1"/>
    <col min="5133" max="5133" width="7.5703125" style="479" customWidth="1"/>
    <col min="5134" max="5134" width="9.85546875" style="479" customWidth="1"/>
    <col min="5135" max="5376" width="11.42578125" style="479"/>
    <col min="5377" max="5377" width="15.7109375" style="479" customWidth="1"/>
    <col min="5378" max="5378" width="14.28515625" style="479" customWidth="1"/>
    <col min="5379" max="5382" width="8.7109375" style="479" customWidth="1"/>
    <col min="5383" max="5383" width="8.140625" style="479" customWidth="1"/>
    <col min="5384" max="5384" width="8.42578125" style="479" customWidth="1"/>
    <col min="5385" max="5385" width="8.7109375" style="479" customWidth="1"/>
    <col min="5386" max="5386" width="9.7109375" style="479" customWidth="1"/>
    <col min="5387" max="5387" width="8.7109375" style="479" customWidth="1"/>
    <col min="5388" max="5388" width="8.140625" style="479" customWidth="1"/>
    <col min="5389" max="5389" width="7.5703125" style="479" customWidth="1"/>
    <col min="5390" max="5390" width="9.85546875" style="479" customWidth="1"/>
    <col min="5391" max="5632" width="11.42578125" style="479"/>
    <col min="5633" max="5633" width="15.7109375" style="479" customWidth="1"/>
    <col min="5634" max="5634" width="14.28515625" style="479" customWidth="1"/>
    <col min="5635" max="5638" width="8.7109375" style="479" customWidth="1"/>
    <col min="5639" max="5639" width="8.140625" style="479" customWidth="1"/>
    <col min="5640" max="5640" width="8.42578125" style="479" customWidth="1"/>
    <col min="5641" max="5641" width="8.7109375" style="479" customWidth="1"/>
    <col min="5642" max="5642" width="9.7109375" style="479" customWidth="1"/>
    <col min="5643" max="5643" width="8.7109375" style="479" customWidth="1"/>
    <col min="5644" max="5644" width="8.140625" style="479" customWidth="1"/>
    <col min="5645" max="5645" width="7.5703125" style="479" customWidth="1"/>
    <col min="5646" max="5646" width="9.85546875" style="479" customWidth="1"/>
    <col min="5647" max="5888" width="11.42578125" style="479"/>
    <col min="5889" max="5889" width="15.7109375" style="479" customWidth="1"/>
    <col min="5890" max="5890" width="14.28515625" style="479" customWidth="1"/>
    <col min="5891" max="5894" width="8.7109375" style="479" customWidth="1"/>
    <col min="5895" max="5895" width="8.140625" style="479" customWidth="1"/>
    <col min="5896" max="5896" width="8.42578125" style="479" customWidth="1"/>
    <col min="5897" max="5897" width="8.7109375" style="479" customWidth="1"/>
    <col min="5898" max="5898" width="9.7109375" style="479" customWidth="1"/>
    <col min="5899" max="5899" width="8.7109375" style="479" customWidth="1"/>
    <col min="5900" max="5900" width="8.140625" style="479" customWidth="1"/>
    <col min="5901" max="5901" width="7.5703125" style="479" customWidth="1"/>
    <col min="5902" max="5902" width="9.85546875" style="479" customWidth="1"/>
    <col min="5903" max="6144" width="11.42578125" style="479"/>
    <col min="6145" max="6145" width="15.7109375" style="479" customWidth="1"/>
    <col min="6146" max="6146" width="14.28515625" style="479" customWidth="1"/>
    <col min="6147" max="6150" width="8.7109375" style="479" customWidth="1"/>
    <col min="6151" max="6151" width="8.140625" style="479" customWidth="1"/>
    <col min="6152" max="6152" width="8.42578125" style="479" customWidth="1"/>
    <col min="6153" max="6153" width="8.7109375" style="479" customWidth="1"/>
    <col min="6154" max="6154" width="9.7109375" style="479" customWidth="1"/>
    <col min="6155" max="6155" width="8.7109375" style="479" customWidth="1"/>
    <col min="6156" max="6156" width="8.140625" style="479" customWidth="1"/>
    <col min="6157" max="6157" width="7.5703125" style="479" customWidth="1"/>
    <col min="6158" max="6158" width="9.85546875" style="479" customWidth="1"/>
    <col min="6159" max="6400" width="11.42578125" style="479"/>
    <col min="6401" max="6401" width="15.7109375" style="479" customWidth="1"/>
    <col min="6402" max="6402" width="14.28515625" style="479" customWidth="1"/>
    <col min="6403" max="6406" width="8.7109375" style="479" customWidth="1"/>
    <col min="6407" max="6407" width="8.140625" style="479" customWidth="1"/>
    <col min="6408" max="6408" width="8.42578125" style="479" customWidth="1"/>
    <col min="6409" max="6409" width="8.7109375" style="479" customWidth="1"/>
    <col min="6410" max="6410" width="9.7109375" style="479" customWidth="1"/>
    <col min="6411" max="6411" width="8.7109375" style="479" customWidth="1"/>
    <col min="6412" max="6412" width="8.140625" style="479" customWidth="1"/>
    <col min="6413" max="6413" width="7.5703125" style="479" customWidth="1"/>
    <col min="6414" max="6414" width="9.85546875" style="479" customWidth="1"/>
    <col min="6415" max="6656" width="11.42578125" style="479"/>
    <col min="6657" max="6657" width="15.7109375" style="479" customWidth="1"/>
    <col min="6658" max="6658" width="14.28515625" style="479" customWidth="1"/>
    <col min="6659" max="6662" width="8.7109375" style="479" customWidth="1"/>
    <col min="6663" max="6663" width="8.140625" style="479" customWidth="1"/>
    <col min="6664" max="6664" width="8.42578125" style="479" customWidth="1"/>
    <col min="6665" max="6665" width="8.7109375" style="479" customWidth="1"/>
    <col min="6666" max="6666" width="9.7109375" style="479" customWidth="1"/>
    <col min="6667" max="6667" width="8.7109375" style="479" customWidth="1"/>
    <col min="6668" max="6668" width="8.140625" style="479" customWidth="1"/>
    <col min="6669" max="6669" width="7.5703125" style="479" customWidth="1"/>
    <col min="6670" max="6670" width="9.85546875" style="479" customWidth="1"/>
    <col min="6671" max="6912" width="11.42578125" style="479"/>
    <col min="6913" max="6913" width="15.7109375" style="479" customWidth="1"/>
    <col min="6914" max="6914" width="14.28515625" style="479" customWidth="1"/>
    <col min="6915" max="6918" width="8.7109375" style="479" customWidth="1"/>
    <col min="6919" max="6919" width="8.140625" style="479" customWidth="1"/>
    <col min="6920" max="6920" width="8.42578125" style="479" customWidth="1"/>
    <col min="6921" max="6921" width="8.7109375" style="479" customWidth="1"/>
    <col min="6922" max="6922" width="9.7109375" style="479" customWidth="1"/>
    <col min="6923" max="6923" width="8.7109375" style="479" customWidth="1"/>
    <col min="6924" max="6924" width="8.140625" style="479" customWidth="1"/>
    <col min="6925" max="6925" width="7.5703125" style="479" customWidth="1"/>
    <col min="6926" max="6926" width="9.85546875" style="479" customWidth="1"/>
    <col min="6927" max="7168" width="11.42578125" style="479"/>
    <col min="7169" max="7169" width="15.7109375" style="479" customWidth="1"/>
    <col min="7170" max="7170" width="14.28515625" style="479" customWidth="1"/>
    <col min="7171" max="7174" width="8.7109375" style="479" customWidth="1"/>
    <col min="7175" max="7175" width="8.140625" style="479" customWidth="1"/>
    <col min="7176" max="7176" width="8.42578125" style="479" customWidth="1"/>
    <col min="7177" max="7177" width="8.7109375" style="479" customWidth="1"/>
    <col min="7178" max="7178" width="9.7109375" style="479" customWidth="1"/>
    <col min="7179" max="7179" width="8.7109375" style="479" customWidth="1"/>
    <col min="7180" max="7180" width="8.140625" style="479" customWidth="1"/>
    <col min="7181" max="7181" width="7.5703125" style="479" customWidth="1"/>
    <col min="7182" max="7182" width="9.85546875" style="479" customWidth="1"/>
    <col min="7183" max="7424" width="11.42578125" style="479"/>
    <col min="7425" max="7425" width="15.7109375" style="479" customWidth="1"/>
    <col min="7426" max="7426" width="14.28515625" style="479" customWidth="1"/>
    <col min="7427" max="7430" width="8.7109375" style="479" customWidth="1"/>
    <col min="7431" max="7431" width="8.140625" style="479" customWidth="1"/>
    <col min="7432" max="7432" width="8.42578125" style="479" customWidth="1"/>
    <col min="7433" max="7433" width="8.7109375" style="479" customWidth="1"/>
    <col min="7434" max="7434" width="9.7109375" style="479" customWidth="1"/>
    <col min="7435" max="7435" width="8.7109375" style="479" customWidth="1"/>
    <col min="7436" max="7436" width="8.140625" style="479" customWidth="1"/>
    <col min="7437" max="7437" width="7.5703125" style="479" customWidth="1"/>
    <col min="7438" max="7438" width="9.85546875" style="479" customWidth="1"/>
    <col min="7439" max="7680" width="11.42578125" style="479"/>
    <col min="7681" max="7681" width="15.7109375" style="479" customWidth="1"/>
    <col min="7682" max="7682" width="14.28515625" style="479" customWidth="1"/>
    <col min="7683" max="7686" width="8.7109375" style="479" customWidth="1"/>
    <col min="7687" max="7687" width="8.140625" style="479" customWidth="1"/>
    <col min="7688" max="7688" width="8.42578125" style="479" customWidth="1"/>
    <col min="7689" max="7689" width="8.7109375" style="479" customWidth="1"/>
    <col min="7690" max="7690" width="9.7109375" style="479" customWidth="1"/>
    <col min="7691" max="7691" width="8.7109375" style="479" customWidth="1"/>
    <col min="7692" max="7692" width="8.140625" style="479" customWidth="1"/>
    <col min="7693" max="7693" width="7.5703125" style="479" customWidth="1"/>
    <col min="7694" max="7694" width="9.85546875" style="479" customWidth="1"/>
    <col min="7695" max="7936" width="11.42578125" style="479"/>
    <col min="7937" max="7937" width="15.7109375" style="479" customWidth="1"/>
    <col min="7938" max="7938" width="14.28515625" style="479" customWidth="1"/>
    <col min="7939" max="7942" width="8.7109375" style="479" customWidth="1"/>
    <col min="7943" max="7943" width="8.140625" style="479" customWidth="1"/>
    <col min="7944" max="7944" width="8.42578125" style="479" customWidth="1"/>
    <col min="7945" max="7945" width="8.7109375" style="479" customWidth="1"/>
    <col min="7946" max="7946" width="9.7109375" style="479" customWidth="1"/>
    <col min="7947" max="7947" width="8.7109375" style="479" customWidth="1"/>
    <col min="7948" max="7948" width="8.140625" style="479" customWidth="1"/>
    <col min="7949" max="7949" width="7.5703125" style="479" customWidth="1"/>
    <col min="7950" max="7950" width="9.85546875" style="479" customWidth="1"/>
    <col min="7951" max="8192" width="11.42578125" style="479"/>
    <col min="8193" max="8193" width="15.7109375" style="479" customWidth="1"/>
    <col min="8194" max="8194" width="14.28515625" style="479" customWidth="1"/>
    <col min="8195" max="8198" width="8.7109375" style="479" customWidth="1"/>
    <col min="8199" max="8199" width="8.140625" style="479" customWidth="1"/>
    <col min="8200" max="8200" width="8.42578125" style="479" customWidth="1"/>
    <col min="8201" max="8201" width="8.7109375" style="479" customWidth="1"/>
    <col min="8202" max="8202" width="9.7109375" style="479" customWidth="1"/>
    <col min="8203" max="8203" width="8.7109375" style="479" customWidth="1"/>
    <col min="8204" max="8204" width="8.140625" style="479" customWidth="1"/>
    <col min="8205" max="8205" width="7.5703125" style="479" customWidth="1"/>
    <col min="8206" max="8206" width="9.85546875" style="479" customWidth="1"/>
    <col min="8207" max="8448" width="11.42578125" style="479"/>
    <col min="8449" max="8449" width="15.7109375" style="479" customWidth="1"/>
    <col min="8450" max="8450" width="14.28515625" style="479" customWidth="1"/>
    <col min="8451" max="8454" width="8.7109375" style="479" customWidth="1"/>
    <col min="8455" max="8455" width="8.140625" style="479" customWidth="1"/>
    <col min="8456" max="8456" width="8.42578125" style="479" customWidth="1"/>
    <col min="8457" max="8457" width="8.7109375" style="479" customWidth="1"/>
    <col min="8458" max="8458" width="9.7109375" style="479" customWidth="1"/>
    <col min="8459" max="8459" width="8.7109375" style="479" customWidth="1"/>
    <col min="8460" max="8460" width="8.140625" style="479" customWidth="1"/>
    <col min="8461" max="8461" width="7.5703125" style="479" customWidth="1"/>
    <col min="8462" max="8462" width="9.85546875" style="479" customWidth="1"/>
    <col min="8463" max="8704" width="11.42578125" style="479"/>
    <col min="8705" max="8705" width="15.7109375" style="479" customWidth="1"/>
    <col min="8706" max="8706" width="14.28515625" style="479" customWidth="1"/>
    <col min="8707" max="8710" width="8.7109375" style="479" customWidth="1"/>
    <col min="8711" max="8711" width="8.140625" style="479" customWidth="1"/>
    <col min="8712" max="8712" width="8.42578125" style="479" customWidth="1"/>
    <col min="8713" max="8713" width="8.7109375" style="479" customWidth="1"/>
    <col min="8714" max="8714" width="9.7109375" style="479" customWidth="1"/>
    <col min="8715" max="8715" width="8.7109375" style="479" customWidth="1"/>
    <col min="8716" max="8716" width="8.140625" style="479" customWidth="1"/>
    <col min="8717" max="8717" width="7.5703125" style="479" customWidth="1"/>
    <col min="8718" max="8718" width="9.85546875" style="479" customWidth="1"/>
    <col min="8719" max="8960" width="11.42578125" style="479"/>
    <col min="8961" max="8961" width="15.7109375" style="479" customWidth="1"/>
    <col min="8962" max="8962" width="14.28515625" style="479" customWidth="1"/>
    <col min="8963" max="8966" width="8.7109375" style="479" customWidth="1"/>
    <col min="8967" max="8967" width="8.140625" style="479" customWidth="1"/>
    <col min="8968" max="8968" width="8.42578125" style="479" customWidth="1"/>
    <col min="8969" max="8969" width="8.7109375" style="479" customWidth="1"/>
    <col min="8970" max="8970" width="9.7109375" style="479" customWidth="1"/>
    <col min="8971" max="8971" width="8.7109375" style="479" customWidth="1"/>
    <col min="8972" max="8972" width="8.140625" style="479" customWidth="1"/>
    <col min="8973" max="8973" width="7.5703125" style="479" customWidth="1"/>
    <col min="8974" max="8974" width="9.85546875" style="479" customWidth="1"/>
    <col min="8975" max="9216" width="11.42578125" style="479"/>
    <col min="9217" max="9217" width="15.7109375" style="479" customWidth="1"/>
    <col min="9218" max="9218" width="14.28515625" style="479" customWidth="1"/>
    <col min="9219" max="9222" width="8.7109375" style="479" customWidth="1"/>
    <col min="9223" max="9223" width="8.140625" style="479" customWidth="1"/>
    <col min="9224" max="9224" width="8.42578125" style="479" customWidth="1"/>
    <col min="9225" max="9225" width="8.7109375" style="479" customWidth="1"/>
    <col min="9226" max="9226" width="9.7109375" style="479" customWidth="1"/>
    <col min="9227" max="9227" width="8.7109375" style="479" customWidth="1"/>
    <col min="9228" max="9228" width="8.140625" style="479" customWidth="1"/>
    <col min="9229" max="9229" width="7.5703125" style="479" customWidth="1"/>
    <col min="9230" max="9230" width="9.85546875" style="479" customWidth="1"/>
    <col min="9231" max="9472" width="11.42578125" style="479"/>
    <col min="9473" max="9473" width="15.7109375" style="479" customWidth="1"/>
    <col min="9474" max="9474" width="14.28515625" style="479" customWidth="1"/>
    <col min="9475" max="9478" width="8.7109375" style="479" customWidth="1"/>
    <col min="9479" max="9479" width="8.140625" style="479" customWidth="1"/>
    <col min="9480" max="9480" width="8.42578125" style="479" customWidth="1"/>
    <col min="9481" max="9481" width="8.7109375" style="479" customWidth="1"/>
    <col min="9482" max="9482" width="9.7109375" style="479" customWidth="1"/>
    <col min="9483" max="9483" width="8.7109375" style="479" customWidth="1"/>
    <col min="9484" max="9484" width="8.140625" style="479" customWidth="1"/>
    <col min="9485" max="9485" width="7.5703125" style="479" customWidth="1"/>
    <col min="9486" max="9486" width="9.85546875" style="479" customWidth="1"/>
    <col min="9487" max="9728" width="11.42578125" style="479"/>
    <col min="9729" max="9729" width="15.7109375" style="479" customWidth="1"/>
    <col min="9730" max="9730" width="14.28515625" style="479" customWidth="1"/>
    <col min="9731" max="9734" width="8.7109375" style="479" customWidth="1"/>
    <col min="9735" max="9735" width="8.140625" style="479" customWidth="1"/>
    <col min="9736" max="9736" width="8.42578125" style="479" customWidth="1"/>
    <col min="9737" max="9737" width="8.7109375" style="479" customWidth="1"/>
    <col min="9738" max="9738" width="9.7109375" style="479" customWidth="1"/>
    <col min="9739" max="9739" width="8.7109375" style="479" customWidth="1"/>
    <col min="9740" max="9740" width="8.140625" style="479" customWidth="1"/>
    <col min="9741" max="9741" width="7.5703125" style="479" customWidth="1"/>
    <col min="9742" max="9742" width="9.85546875" style="479" customWidth="1"/>
    <col min="9743" max="9984" width="11.42578125" style="479"/>
    <col min="9985" max="9985" width="15.7109375" style="479" customWidth="1"/>
    <col min="9986" max="9986" width="14.28515625" style="479" customWidth="1"/>
    <col min="9987" max="9990" width="8.7109375" style="479" customWidth="1"/>
    <col min="9991" max="9991" width="8.140625" style="479" customWidth="1"/>
    <col min="9992" max="9992" width="8.42578125" style="479" customWidth="1"/>
    <col min="9993" max="9993" width="8.7109375" style="479" customWidth="1"/>
    <col min="9994" max="9994" width="9.7109375" style="479" customWidth="1"/>
    <col min="9995" max="9995" width="8.7109375" style="479" customWidth="1"/>
    <col min="9996" max="9996" width="8.140625" style="479" customWidth="1"/>
    <col min="9997" max="9997" width="7.5703125" style="479" customWidth="1"/>
    <col min="9998" max="9998" width="9.85546875" style="479" customWidth="1"/>
    <col min="9999" max="10240" width="11.42578125" style="479"/>
    <col min="10241" max="10241" width="15.7109375" style="479" customWidth="1"/>
    <col min="10242" max="10242" width="14.28515625" style="479" customWidth="1"/>
    <col min="10243" max="10246" width="8.7109375" style="479" customWidth="1"/>
    <col min="10247" max="10247" width="8.140625" style="479" customWidth="1"/>
    <col min="10248" max="10248" width="8.42578125" style="479" customWidth="1"/>
    <col min="10249" max="10249" width="8.7109375" style="479" customWidth="1"/>
    <col min="10250" max="10250" width="9.7109375" style="479" customWidth="1"/>
    <col min="10251" max="10251" width="8.7109375" style="479" customWidth="1"/>
    <col min="10252" max="10252" width="8.140625" style="479" customWidth="1"/>
    <col min="10253" max="10253" width="7.5703125" style="479" customWidth="1"/>
    <col min="10254" max="10254" width="9.85546875" style="479" customWidth="1"/>
    <col min="10255" max="10496" width="11.42578125" style="479"/>
    <col min="10497" max="10497" width="15.7109375" style="479" customWidth="1"/>
    <col min="10498" max="10498" width="14.28515625" style="479" customWidth="1"/>
    <col min="10499" max="10502" width="8.7109375" style="479" customWidth="1"/>
    <col min="10503" max="10503" width="8.140625" style="479" customWidth="1"/>
    <col min="10504" max="10504" width="8.42578125" style="479" customWidth="1"/>
    <col min="10505" max="10505" width="8.7109375" style="479" customWidth="1"/>
    <col min="10506" max="10506" width="9.7109375" style="479" customWidth="1"/>
    <col min="10507" max="10507" width="8.7109375" style="479" customWidth="1"/>
    <col min="10508" max="10508" width="8.140625" style="479" customWidth="1"/>
    <col min="10509" max="10509" width="7.5703125" style="479" customWidth="1"/>
    <col min="10510" max="10510" width="9.85546875" style="479" customWidth="1"/>
    <col min="10511" max="10752" width="11.42578125" style="479"/>
    <col min="10753" max="10753" width="15.7109375" style="479" customWidth="1"/>
    <col min="10754" max="10754" width="14.28515625" style="479" customWidth="1"/>
    <col min="10755" max="10758" width="8.7109375" style="479" customWidth="1"/>
    <col min="10759" max="10759" width="8.140625" style="479" customWidth="1"/>
    <col min="10760" max="10760" width="8.42578125" style="479" customWidth="1"/>
    <col min="10761" max="10761" width="8.7109375" style="479" customWidth="1"/>
    <col min="10762" max="10762" width="9.7109375" style="479" customWidth="1"/>
    <col min="10763" max="10763" width="8.7109375" style="479" customWidth="1"/>
    <col min="10764" max="10764" width="8.140625" style="479" customWidth="1"/>
    <col min="10765" max="10765" width="7.5703125" style="479" customWidth="1"/>
    <col min="10766" max="10766" width="9.85546875" style="479" customWidth="1"/>
    <col min="10767" max="11008" width="11.42578125" style="479"/>
    <col min="11009" max="11009" width="15.7109375" style="479" customWidth="1"/>
    <col min="11010" max="11010" width="14.28515625" style="479" customWidth="1"/>
    <col min="11011" max="11014" width="8.7109375" style="479" customWidth="1"/>
    <col min="11015" max="11015" width="8.140625" style="479" customWidth="1"/>
    <col min="11016" max="11016" width="8.42578125" style="479" customWidth="1"/>
    <col min="11017" max="11017" width="8.7109375" style="479" customWidth="1"/>
    <col min="11018" max="11018" width="9.7109375" style="479" customWidth="1"/>
    <col min="11019" max="11019" width="8.7109375" style="479" customWidth="1"/>
    <col min="11020" max="11020" width="8.140625" style="479" customWidth="1"/>
    <col min="11021" max="11021" width="7.5703125" style="479" customWidth="1"/>
    <col min="11022" max="11022" width="9.85546875" style="479" customWidth="1"/>
    <col min="11023" max="11264" width="11.42578125" style="479"/>
    <col min="11265" max="11265" width="15.7109375" style="479" customWidth="1"/>
    <col min="11266" max="11266" width="14.28515625" style="479" customWidth="1"/>
    <col min="11267" max="11270" width="8.7109375" style="479" customWidth="1"/>
    <col min="11271" max="11271" width="8.140625" style="479" customWidth="1"/>
    <col min="11272" max="11272" width="8.42578125" style="479" customWidth="1"/>
    <col min="11273" max="11273" width="8.7109375" style="479" customWidth="1"/>
    <col min="11274" max="11274" width="9.7109375" style="479" customWidth="1"/>
    <col min="11275" max="11275" width="8.7109375" style="479" customWidth="1"/>
    <col min="11276" max="11276" width="8.140625" style="479" customWidth="1"/>
    <col min="11277" max="11277" width="7.5703125" style="479" customWidth="1"/>
    <col min="11278" max="11278" width="9.85546875" style="479" customWidth="1"/>
    <col min="11279" max="11520" width="11.42578125" style="479"/>
    <col min="11521" max="11521" width="15.7109375" style="479" customWidth="1"/>
    <col min="11522" max="11522" width="14.28515625" style="479" customWidth="1"/>
    <col min="11523" max="11526" width="8.7109375" style="479" customWidth="1"/>
    <col min="11527" max="11527" width="8.140625" style="479" customWidth="1"/>
    <col min="11528" max="11528" width="8.42578125" style="479" customWidth="1"/>
    <col min="11529" max="11529" width="8.7109375" style="479" customWidth="1"/>
    <col min="11530" max="11530" width="9.7109375" style="479" customWidth="1"/>
    <col min="11531" max="11531" width="8.7109375" style="479" customWidth="1"/>
    <col min="11532" max="11532" width="8.140625" style="479" customWidth="1"/>
    <col min="11533" max="11533" width="7.5703125" style="479" customWidth="1"/>
    <col min="11534" max="11534" width="9.85546875" style="479" customWidth="1"/>
    <col min="11535" max="11776" width="11.42578125" style="479"/>
    <col min="11777" max="11777" width="15.7109375" style="479" customWidth="1"/>
    <col min="11778" max="11778" width="14.28515625" style="479" customWidth="1"/>
    <col min="11779" max="11782" width="8.7109375" style="479" customWidth="1"/>
    <col min="11783" max="11783" width="8.140625" style="479" customWidth="1"/>
    <col min="11784" max="11784" width="8.42578125" style="479" customWidth="1"/>
    <col min="11785" max="11785" width="8.7109375" style="479" customWidth="1"/>
    <col min="11786" max="11786" width="9.7109375" style="479" customWidth="1"/>
    <col min="11787" max="11787" width="8.7109375" style="479" customWidth="1"/>
    <col min="11788" max="11788" width="8.140625" style="479" customWidth="1"/>
    <col min="11789" max="11789" width="7.5703125" style="479" customWidth="1"/>
    <col min="11790" max="11790" width="9.85546875" style="479" customWidth="1"/>
    <col min="11791" max="12032" width="11.42578125" style="479"/>
    <col min="12033" max="12033" width="15.7109375" style="479" customWidth="1"/>
    <col min="12034" max="12034" width="14.28515625" style="479" customWidth="1"/>
    <col min="12035" max="12038" width="8.7109375" style="479" customWidth="1"/>
    <col min="12039" max="12039" width="8.140625" style="479" customWidth="1"/>
    <col min="12040" max="12040" width="8.42578125" style="479" customWidth="1"/>
    <col min="12041" max="12041" width="8.7109375" style="479" customWidth="1"/>
    <col min="12042" max="12042" width="9.7109375" style="479" customWidth="1"/>
    <col min="12043" max="12043" width="8.7109375" style="479" customWidth="1"/>
    <col min="12044" max="12044" width="8.140625" style="479" customWidth="1"/>
    <col min="12045" max="12045" width="7.5703125" style="479" customWidth="1"/>
    <col min="12046" max="12046" width="9.85546875" style="479" customWidth="1"/>
    <col min="12047" max="12288" width="11.42578125" style="479"/>
    <col min="12289" max="12289" width="15.7109375" style="479" customWidth="1"/>
    <col min="12290" max="12290" width="14.28515625" style="479" customWidth="1"/>
    <col min="12291" max="12294" width="8.7109375" style="479" customWidth="1"/>
    <col min="12295" max="12295" width="8.140625" style="479" customWidth="1"/>
    <col min="12296" max="12296" width="8.42578125" style="479" customWidth="1"/>
    <col min="12297" max="12297" width="8.7109375" style="479" customWidth="1"/>
    <col min="12298" max="12298" width="9.7109375" style="479" customWidth="1"/>
    <col min="12299" max="12299" width="8.7109375" style="479" customWidth="1"/>
    <col min="12300" max="12300" width="8.140625" style="479" customWidth="1"/>
    <col min="12301" max="12301" width="7.5703125" style="479" customWidth="1"/>
    <col min="12302" max="12302" width="9.85546875" style="479" customWidth="1"/>
    <col min="12303" max="12544" width="11.42578125" style="479"/>
    <col min="12545" max="12545" width="15.7109375" style="479" customWidth="1"/>
    <col min="12546" max="12546" width="14.28515625" style="479" customWidth="1"/>
    <col min="12547" max="12550" width="8.7109375" style="479" customWidth="1"/>
    <col min="12551" max="12551" width="8.140625" style="479" customWidth="1"/>
    <col min="12552" max="12552" width="8.42578125" style="479" customWidth="1"/>
    <col min="12553" max="12553" width="8.7109375" style="479" customWidth="1"/>
    <col min="12554" max="12554" width="9.7109375" style="479" customWidth="1"/>
    <col min="12555" max="12555" width="8.7109375" style="479" customWidth="1"/>
    <col min="12556" max="12556" width="8.140625" style="479" customWidth="1"/>
    <col min="12557" max="12557" width="7.5703125" style="479" customWidth="1"/>
    <col min="12558" max="12558" width="9.85546875" style="479" customWidth="1"/>
    <col min="12559" max="12800" width="11.42578125" style="479"/>
    <col min="12801" max="12801" width="15.7109375" style="479" customWidth="1"/>
    <col min="12802" max="12802" width="14.28515625" style="479" customWidth="1"/>
    <col min="12803" max="12806" width="8.7109375" style="479" customWidth="1"/>
    <col min="12807" max="12807" width="8.140625" style="479" customWidth="1"/>
    <col min="12808" max="12808" width="8.42578125" style="479" customWidth="1"/>
    <col min="12809" max="12809" width="8.7109375" style="479" customWidth="1"/>
    <col min="12810" max="12810" width="9.7109375" style="479" customWidth="1"/>
    <col min="12811" max="12811" width="8.7109375" style="479" customWidth="1"/>
    <col min="12812" max="12812" width="8.140625" style="479" customWidth="1"/>
    <col min="12813" max="12813" width="7.5703125" style="479" customWidth="1"/>
    <col min="12814" max="12814" width="9.85546875" style="479" customWidth="1"/>
    <col min="12815" max="13056" width="11.42578125" style="479"/>
    <col min="13057" max="13057" width="15.7109375" style="479" customWidth="1"/>
    <col min="13058" max="13058" width="14.28515625" style="479" customWidth="1"/>
    <col min="13059" max="13062" width="8.7109375" style="479" customWidth="1"/>
    <col min="13063" max="13063" width="8.140625" style="479" customWidth="1"/>
    <col min="13064" max="13064" width="8.42578125" style="479" customWidth="1"/>
    <col min="13065" max="13065" width="8.7109375" style="479" customWidth="1"/>
    <col min="13066" max="13066" width="9.7109375" style="479" customWidth="1"/>
    <col min="13067" max="13067" width="8.7109375" style="479" customWidth="1"/>
    <col min="13068" max="13068" width="8.140625" style="479" customWidth="1"/>
    <col min="13069" max="13069" width="7.5703125" style="479" customWidth="1"/>
    <col min="13070" max="13070" width="9.85546875" style="479" customWidth="1"/>
    <col min="13071" max="13312" width="11.42578125" style="479"/>
    <col min="13313" max="13313" width="15.7109375" style="479" customWidth="1"/>
    <col min="13314" max="13314" width="14.28515625" style="479" customWidth="1"/>
    <col min="13315" max="13318" width="8.7109375" style="479" customWidth="1"/>
    <col min="13319" max="13319" width="8.140625" style="479" customWidth="1"/>
    <col min="13320" max="13320" width="8.42578125" style="479" customWidth="1"/>
    <col min="13321" max="13321" width="8.7109375" style="479" customWidth="1"/>
    <col min="13322" max="13322" width="9.7109375" style="479" customWidth="1"/>
    <col min="13323" max="13323" width="8.7109375" style="479" customWidth="1"/>
    <col min="13324" max="13324" width="8.140625" style="479" customWidth="1"/>
    <col min="13325" max="13325" width="7.5703125" style="479" customWidth="1"/>
    <col min="13326" max="13326" width="9.85546875" style="479" customWidth="1"/>
    <col min="13327" max="13568" width="11.42578125" style="479"/>
    <col min="13569" max="13569" width="15.7109375" style="479" customWidth="1"/>
    <col min="13570" max="13570" width="14.28515625" style="479" customWidth="1"/>
    <col min="13571" max="13574" width="8.7109375" style="479" customWidth="1"/>
    <col min="13575" max="13575" width="8.140625" style="479" customWidth="1"/>
    <col min="13576" max="13576" width="8.42578125" style="479" customWidth="1"/>
    <col min="13577" max="13577" width="8.7109375" style="479" customWidth="1"/>
    <col min="13578" max="13578" width="9.7109375" style="479" customWidth="1"/>
    <col min="13579" max="13579" width="8.7109375" style="479" customWidth="1"/>
    <col min="13580" max="13580" width="8.140625" style="479" customWidth="1"/>
    <col min="13581" max="13581" width="7.5703125" style="479" customWidth="1"/>
    <col min="13582" max="13582" width="9.85546875" style="479" customWidth="1"/>
    <col min="13583" max="13824" width="11.42578125" style="479"/>
    <col min="13825" max="13825" width="15.7109375" style="479" customWidth="1"/>
    <col min="13826" max="13826" width="14.28515625" style="479" customWidth="1"/>
    <col min="13827" max="13830" width="8.7109375" style="479" customWidth="1"/>
    <col min="13831" max="13831" width="8.140625" style="479" customWidth="1"/>
    <col min="13832" max="13832" width="8.42578125" style="479" customWidth="1"/>
    <col min="13833" max="13833" width="8.7109375" style="479" customWidth="1"/>
    <col min="13834" max="13834" width="9.7109375" style="479" customWidth="1"/>
    <col min="13835" max="13835" width="8.7109375" style="479" customWidth="1"/>
    <col min="13836" max="13836" width="8.140625" style="479" customWidth="1"/>
    <col min="13837" max="13837" width="7.5703125" style="479" customWidth="1"/>
    <col min="13838" max="13838" width="9.85546875" style="479" customWidth="1"/>
    <col min="13839" max="14080" width="11.42578125" style="479"/>
    <col min="14081" max="14081" width="15.7109375" style="479" customWidth="1"/>
    <col min="14082" max="14082" width="14.28515625" style="479" customWidth="1"/>
    <col min="14083" max="14086" width="8.7109375" style="479" customWidth="1"/>
    <col min="14087" max="14087" width="8.140625" style="479" customWidth="1"/>
    <col min="14088" max="14088" width="8.42578125" style="479" customWidth="1"/>
    <col min="14089" max="14089" width="8.7109375" style="479" customWidth="1"/>
    <col min="14090" max="14090" width="9.7109375" style="479" customWidth="1"/>
    <col min="14091" max="14091" width="8.7109375" style="479" customWidth="1"/>
    <col min="14092" max="14092" width="8.140625" style="479" customWidth="1"/>
    <col min="14093" max="14093" width="7.5703125" style="479" customWidth="1"/>
    <col min="14094" max="14094" width="9.85546875" style="479" customWidth="1"/>
    <col min="14095" max="14336" width="11.42578125" style="479"/>
    <col min="14337" max="14337" width="15.7109375" style="479" customWidth="1"/>
    <col min="14338" max="14338" width="14.28515625" style="479" customWidth="1"/>
    <col min="14339" max="14342" width="8.7109375" style="479" customWidth="1"/>
    <col min="14343" max="14343" width="8.140625" style="479" customWidth="1"/>
    <col min="14344" max="14344" width="8.42578125" style="479" customWidth="1"/>
    <col min="14345" max="14345" width="8.7109375" style="479" customWidth="1"/>
    <col min="14346" max="14346" width="9.7109375" style="479" customWidth="1"/>
    <col min="14347" max="14347" width="8.7109375" style="479" customWidth="1"/>
    <col min="14348" max="14348" width="8.140625" style="479" customWidth="1"/>
    <col min="14349" max="14349" width="7.5703125" style="479" customWidth="1"/>
    <col min="14350" max="14350" width="9.85546875" style="479" customWidth="1"/>
    <col min="14351" max="14592" width="11.42578125" style="479"/>
    <col min="14593" max="14593" width="15.7109375" style="479" customWidth="1"/>
    <col min="14594" max="14594" width="14.28515625" style="479" customWidth="1"/>
    <col min="14595" max="14598" width="8.7109375" style="479" customWidth="1"/>
    <col min="14599" max="14599" width="8.140625" style="479" customWidth="1"/>
    <col min="14600" max="14600" width="8.42578125" style="479" customWidth="1"/>
    <col min="14601" max="14601" width="8.7109375" style="479" customWidth="1"/>
    <col min="14602" max="14602" width="9.7109375" style="479" customWidth="1"/>
    <col min="14603" max="14603" width="8.7109375" style="479" customWidth="1"/>
    <col min="14604" max="14604" width="8.140625" style="479" customWidth="1"/>
    <col min="14605" max="14605" width="7.5703125" style="479" customWidth="1"/>
    <col min="14606" max="14606" width="9.85546875" style="479" customWidth="1"/>
    <col min="14607" max="14848" width="11.42578125" style="479"/>
    <col min="14849" max="14849" width="15.7109375" style="479" customWidth="1"/>
    <col min="14850" max="14850" width="14.28515625" style="479" customWidth="1"/>
    <col min="14851" max="14854" width="8.7109375" style="479" customWidth="1"/>
    <col min="14855" max="14855" width="8.140625" style="479" customWidth="1"/>
    <col min="14856" max="14856" width="8.42578125" style="479" customWidth="1"/>
    <col min="14857" max="14857" width="8.7109375" style="479" customWidth="1"/>
    <col min="14858" max="14858" width="9.7109375" style="479" customWidth="1"/>
    <col min="14859" max="14859" width="8.7109375" style="479" customWidth="1"/>
    <col min="14860" max="14860" width="8.140625" style="479" customWidth="1"/>
    <col min="14861" max="14861" width="7.5703125" style="479" customWidth="1"/>
    <col min="14862" max="14862" width="9.85546875" style="479" customWidth="1"/>
    <col min="14863" max="15104" width="11.42578125" style="479"/>
    <col min="15105" max="15105" width="15.7109375" style="479" customWidth="1"/>
    <col min="15106" max="15106" width="14.28515625" style="479" customWidth="1"/>
    <col min="15107" max="15110" width="8.7109375" style="479" customWidth="1"/>
    <col min="15111" max="15111" width="8.140625" style="479" customWidth="1"/>
    <col min="15112" max="15112" width="8.42578125" style="479" customWidth="1"/>
    <col min="15113" max="15113" width="8.7109375" style="479" customWidth="1"/>
    <col min="15114" max="15114" width="9.7109375" style="479" customWidth="1"/>
    <col min="15115" max="15115" width="8.7109375" style="479" customWidth="1"/>
    <col min="15116" max="15116" width="8.140625" style="479" customWidth="1"/>
    <col min="15117" max="15117" width="7.5703125" style="479" customWidth="1"/>
    <col min="15118" max="15118" width="9.85546875" style="479" customWidth="1"/>
    <col min="15119" max="15360" width="11.42578125" style="479"/>
    <col min="15361" max="15361" width="15.7109375" style="479" customWidth="1"/>
    <col min="15362" max="15362" width="14.28515625" style="479" customWidth="1"/>
    <col min="15363" max="15366" width="8.7109375" style="479" customWidth="1"/>
    <col min="15367" max="15367" width="8.140625" style="479" customWidth="1"/>
    <col min="15368" max="15368" width="8.42578125" style="479" customWidth="1"/>
    <col min="15369" max="15369" width="8.7109375" style="479" customWidth="1"/>
    <col min="15370" max="15370" width="9.7109375" style="479" customWidth="1"/>
    <col min="15371" max="15371" width="8.7109375" style="479" customWidth="1"/>
    <col min="15372" max="15372" width="8.140625" style="479" customWidth="1"/>
    <col min="15373" max="15373" width="7.5703125" style="479" customWidth="1"/>
    <col min="15374" max="15374" width="9.85546875" style="479" customWidth="1"/>
    <col min="15375" max="15616" width="11.42578125" style="479"/>
    <col min="15617" max="15617" width="15.7109375" style="479" customWidth="1"/>
    <col min="15618" max="15618" width="14.28515625" style="479" customWidth="1"/>
    <col min="15619" max="15622" width="8.7109375" style="479" customWidth="1"/>
    <col min="15623" max="15623" width="8.140625" style="479" customWidth="1"/>
    <col min="15624" max="15624" width="8.42578125" style="479" customWidth="1"/>
    <col min="15625" max="15625" width="8.7109375" style="479" customWidth="1"/>
    <col min="15626" max="15626" width="9.7109375" style="479" customWidth="1"/>
    <col min="15627" max="15627" width="8.7109375" style="479" customWidth="1"/>
    <col min="15628" max="15628" width="8.140625" style="479" customWidth="1"/>
    <col min="15629" max="15629" width="7.5703125" style="479" customWidth="1"/>
    <col min="15630" max="15630" width="9.85546875" style="479" customWidth="1"/>
    <col min="15631" max="15872" width="11.42578125" style="479"/>
    <col min="15873" max="15873" width="15.7109375" style="479" customWidth="1"/>
    <col min="15874" max="15874" width="14.28515625" style="479" customWidth="1"/>
    <col min="15875" max="15878" width="8.7109375" style="479" customWidth="1"/>
    <col min="15879" max="15879" width="8.140625" style="479" customWidth="1"/>
    <col min="15880" max="15880" width="8.42578125" style="479" customWidth="1"/>
    <col min="15881" max="15881" width="8.7109375" style="479" customWidth="1"/>
    <col min="15882" max="15882" width="9.7109375" style="479" customWidth="1"/>
    <col min="15883" max="15883" width="8.7109375" style="479" customWidth="1"/>
    <col min="15884" max="15884" width="8.140625" style="479" customWidth="1"/>
    <col min="15885" max="15885" width="7.5703125" style="479" customWidth="1"/>
    <col min="15886" max="15886" width="9.85546875" style="479" customWidth="1"/>
    <col min="15887" max="16128" width="11.42578125" style="479"/>
    <col min="16129" max="16129" width="15.7109375" style="479" customWidth="1"/>
    <col min="16130" max="16130" width="14.28515625" style="479" customWidth="1"/>
    <col min="16131" max="16134" width="8.7109375" style="479" customWidth="1"/>
    <col min="16135" max="16135" width="8.140625" style="479" customWidth="1"/>
    <col min="16136" max="16136" width="8.42578125" style="479" customWidth="1"/>
    <col min="16137" max="16137" width="8.7109375" style="479" customWidth="1"/>
    <col min="16138" max="16138" width="9.7109375" style="479" customWidth="1"/>
    <col min="16139" max="16139" width="8.7109375" style="479" customWidth="1"/>
    <col min="16140" max="16140" width="8.140625" style="479" customWidth="1"/>
    <col min="16141" max="16141" width="7.5703125" style="479" customWidth="1"/>
    <col min="16142" max="16142" width="9.85546875" style="479" customWidth="1"/>
    <col min="16143" max="16384" width="11.42578125" style="479"/>
  </cols>
  <sheetData>
    <row r="1" spans="1:14" ht="14.1" customHeight="1">
      <c r="A1" s="602" t="s">
        <v>224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  <c r="L1" s="602"/>
      <c r="M1" s="602"/>
      <c r="N1" s="602"/>
    </row>
    <row r="2" spans="1:14" ht="14.1" customHeight="1">
      <c r="A2" s="602" t="s">
        <v>225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</row>
    <row r="3" spans="1:14" ht="14.1" customHeight="1">
      <c r="A3" s="480"/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</row>
    <row r="4" spans="1:14" ht="20.25" customHeight="1">
      <c r="A4" s="603" t="s">
        <v>226</v>
      </c>
      <c r="B4" s="606" t="s">
        <v>227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14.1" customHeight="1">
      <c r="A5" s="604"/>
      <c r="B5" s="608" t="s">
        <v>228</v>
      </c>
      <c r="C5" s="600" t="s">
        <v>38</v>
      </c>
      <c r="D5" s="601"/>
      <c r="E5" s="601"/>
      <c r="F5" s="601"/>
      <c r="G5" s="601"/>
      <c r="H5" s="601"/>
      <c r="I5" s="601"/>
      <c r="J5" s="601"/>
      <c r="K5" s="611"/>
      <c r="L5" s="600" t="s">
        <v>229</v>
      </c>
      <c r="M5" s="601"/>
      <c r="N5" s="601"/>
    </row>
    <row r="6" spans="1:14" ht="14.1" customHeight="1">
      <c r="A6" s="604"/>
      <c r="B6" s="609"/>
      <c r="C6" s="598" t="s">
        <v>230</v>
      </c>
      <c r="D6" s="598" t="s">
        <v>41</v>
      </c>
      <c r="E6" s="598" t="s">
        <v>42</v>
      </c>
      <c r="F6" s="598" t="s">
        <v>43</v>
      </c>
      <c r="G6" s="598" t="s">
        <v>44</v>
      </c>
      <c r="H6" s="598" t="s">
        <v>45</v>
      </c>
      <c r="I6" s="598" t="s">
        <v>231</v>
      </c>
      <c r="J6" s="598" t="s">
        <v>47</v>
      </c>
      <c r="K6" s="598" t="s">
        <v>49</v>
      </c>
      <c r="L6" s="612" t="s">
        <v>221</v>
      </c>
      <c r="M6" s="598" t="s">
        <v>222</v>
      </c>
      <c r="N6" s="608" t="s">
        <v>223</v>
      </c>
    </row>
    <row r="7" spans="1:14" ht="14.1" customHeight="1">
      <c r="A7" s="605"/>
      <c r="B7" s="610"/>
      <c r="C7" s="599"/>
      <c r="D7" s="599"/>
      <c r="E7" s="599"/>
      <c r="F7" s="599"/>
      <c r="G7" s="599"/>
      <c r="H7" s="599"/>
      <c r="I7" s="599"/>
      <c r="J7" s="599"/>
      <c r="K7" s="599"/>
      <c r="L7" s="599"/>
      <c r="M7" s="599"/>
      <c r="N7" s="610"/>
    </row>
    <row r="8" spans="1:14" ht="13.5" customHeight="1">
      <c r="A8" s="481"/>
      <c r="B8" s="482"/>
      <c r="C8" s="482"/>
      <c r="D8" s="482"/>
      <c r="E8" s="482"/>
      <c r="F8" s="482"/>
      <c r="G8" s="482"/>
      <c r="H8" s="482"/>
      <c r="I8" s="482"/>
      <c r="J8" s="482"/>
      <c r="K8" s="482"/>
      <c r="L8" s="482"/>
      <c r="M8" s="482"/>
      <c r="N8" s="483"/>
    </row>
    <row r="9" spans="1:14" ht="13.5" customHeight="1">
      <c r="A9" s="484" t="s">
        <v>232</v>
      </c>
      <c r="B9" s="485">
        <v>4337406</v>
      </c>
      <c r="C9" s="485">
        <v>184939</v>
      </c>
      <c r="D9" s="485">
        <v>268728</v>
      </c>
      <c r="E9" s="485">
        <v>302609</v>
      </c>
      <c r="F9" s="485">
        <v>466957</v>
      </c>
      <c r="G9" s="485">
        <v>58506</v>
      </c>
      <c r="H9" s="485">
        <v>119044</v>
      </c>
      <c r="I9" s="485">
        <v>95561</v>
      </c>
      <c r="J9" s="485">
        <v>2300017</v>
      </c>
      <c r="K9" s="485">
        <v>248942</v>
      </c>
      <c r="L9" s="485">
        <v>48430</v>
      </c>
      <c r="M9" s="485">
        <v>13278</v>
      </c>
      <c r="N9" s="486">
        <v>230395</v>
      </c>
    </row>
    <row r="10" spans="1:14" ht="8.25" customHeight="1">
      <c r="A10" s="487"/>
      <c r="B10" s="485"/>
      <c r="C10" s="485"/>
      <c r="D10" s="485"/>
      <c r="E10" s="485"/>
      <c r="F10" s="485"/>
      <c r="G10" s="485"/>
      <c r="H10" s="485"/>
      <c r="I10" s="485"/>
      <c r="J10" s="485"/>
      <c r="K10" s="485"/>
      <c r="L10" s="485"/>
      <c r="M10" s="485"/>
      <c r="N10" s="486"/>
    </row>
    <row r="11" spans="1:14" ht="12.95" customHeight="1">
      <c r="A11" s="487" t="s">
        <v>233</v>
      </c>
      <c r="B11" s="488">
        <v>369312</v>
      </c>
      <c r="C11" s="488">
        <v>23735</v>
      </c>
      <c r="D11" s="488">
        <v>23087</v>
      </c>
      <c r="E11" s="488">
        <v>30901</v>
      </c>
      <c r="F11" s="488">
        <v>43173</v>
      </c>
      <c r="G11" s="488">
        <v>6411</v>
      </c>
      <c r="H11" s="488">
        <v>7392</v>
      </c>
      <c r="I11" s="488">
        <v>5149</v>
      </c>
      <c r="J11" s="488">
        <v>163928</v>
      </c>
      <c r="K11" s="488">
        <v>22314</v>
      </c>
      <c r="L11" s="488">
        <v>6966</v>
      </c>
      <c r="M11" s="488">
        <v>1818</v>
      </c>
      <c r="N11" s="489">
        <v>34438</v>
      </c>
    </row>
    <row r="12" spans="1:14" ht="12.95" customHeight="1">
      <c r="A12" s="487" t="s">
        <v>234</v>
      </c>
      <c r="B12" s="488">
        <v>73948</v>
      </c>
      <c r="C12" s="488">
        <v>4939</v>
      </c>
      <c r="D12" s="488">
        <v>4554</v>
      </c>
      <c r="E12" s="488">
        <v>6231</v>
      </c>
      <c r="F12" s="488">
        <v>8654</v>
      </c>
      <c r="G12" s="488">
        <v>1299</v>
      </c>
      <c r="H12" s="488">
        <v>1439</v>
      </c>
      <c r="I12" s="488">
        <v>1001</v>
      </c>
      <c r="J12" s="488">
        <v>32408</v>
      </c>
      <c r="K12" s="488">
        <v>4412</v>
      </c>
      <c r="L12" s="488">
        <v>1489</v>
      </c>
      <c r="M12" s="488">
        <v>378</v>
      </c>
      <c r="N12" s="489">
        <v>7144</v>
      </c>
    </row>
    <row r="13" spans="1:14" ht="12.95" customHeight="1">
      <c r="A13" s="487" t="s">
        <v>235</v>
      </c>
      <c r="B13" s="488">
        <v>73893</v>
      </c>
      <c r="C13" s="488">
        <v>4831</v>
      </c>
      <c r="D13" s="488">
        <v>4586</v>
      </c>
      <c r="E13" s="488">
        <v>6198</v>
      </c>
      <c r="F13" s="488">
        <v>8637</v>
      </c>
      <c r="G13" s="488">
        <v>1291</v>
      </c>
      <c r="H13" s="488">
        <v>1459</v>
      </c>
      <c r="I13" s="488">
        <v>1015</v>
      </c>
      <c r="J13" s="488">
        <v>32633</v>
      </c>
      <c r="K13" s="488">
        <v>4436</v>
      </c>
      <c r="L13" s="488">
        <v>1438</v>
      </c>
      <c r="M13" s="488">
        <v>369</v>
      </c>
      <c r="N13" s="489">
        <v>7000</v>
      </c>
    </row>
    <row r="14" spans="1:14" ht="12.95" customHeight="1">
      <c r="A14" s="487" t="s">
        <v>236</v>
      </c>
      <c r="B14" s="488">
        <v>73820</v>
      </c>
      <c r="C14" s="488">
        <v>4739</v>
      </c>
      <c r="D14" s="488">
        <v>4622</v>
      </c>
      <c r="E14" s="488">
        <v>6175</v>
      </c>
      <c r="F14" s="488">
        <v>8632</v>
      </c>
      <c r="G14" s="488">
        <v>1284</v>
      </c>
      <c r="H14" s="488">
        <v>1479</v>
      </c>
      <c r="I14" s="488">
        <v>1030</v>
      </c>
      <c r="J14" s="488">
        <v>32760</v>
      </c>
      <c r="K14" s="488">
        <v>4464</v>
      </c>
      <c r="L14" s="488">
        <v>1392</v>
      </c>
      <c r="M14" s="488">
        <v>363</v>
      </c>
      <c r="N14" s="489">
        <v>6880</v>
      </c>
    </row>
    <row r="15" spans="1:14" ht="12.95" customHeight="1">
      <c r="A15" s="487" t="s">
        <v>237</v>
      </c>
      <c r="B15" s="488">
        <v>73815</v>
      </c>
      <c r="C15" s="488">
        <v>4655</v>
      </c>
      <c r="D15" s="488">
        <v>4651</v>
      </c>
      <c r="E15" s="488">
        <v>6157</v>
      </c>
      <c r="F15" s="488">
        <v>8628</v>
      </c>
      <c r="G15" s="488">
        <v>1275</v>
      </c>
      <c r="H15" s="488">
        <v>1498</v>
      </c>
      <c r="I15" s="488">
        <v>1045</v>
      </c>
      <c r="J15" s="488">
        <v>32946</v>
      </c>
      <c r="K15" s="488">
        <v>4490</v>
      </c>
      <c r="L15" s="488">
        <v>1346</v>
      </c>
      <c r="M15" s="488">
        <v>358</v>
      </c>
      <c r="N15" s="489">
        <v>6766</v>
      </c>
    </row>
    <row r="16" spans="1:14" ht="12.95" customHeight="1">
      <c r="A16" s="487" t="s">
        <v>238</v>
      </c>
      <c r="B16" s="488">
        <v>73836</v>
      </c>
      <c r="C16" s="488">
        <v>4571</v>
      </c>
      <c r="D16" s="488">
        <v>4674</v>
      </c>
      <c r="E16" s="488">
        <v>6140</v>
      </c>
      <c r="F16" s="488">
        <v>8622</v>
      </c>
      <c r="G16" s="488">
        <v>1262</v>
      </c>
      <c r="H16" s="488">
        <v>1517</v>
      </c>
      <c r="I16" s="488">
        <v>1058</v>
      </c>
      <c r="J16" s="488">
        <v>33181</v>
      </c>
      <c r="K16" s="488">
        <v>4512</v>
      </c>
      <c r="L16" s="488">
        <v>1301</v>
      </c>
      <c r="M16" s="488">
        <v>350</v>
      </c>
      <c r="N16" s="489">
        <v>6648</v>
      </c>
    </row>
    <row r="17" spans="1:14" ht="9.75" customHeight="1">
      <c r="A17" s="487"/>
      <c r="B17" s="488"/>
      <c r="C17" s="488"/>
      <c r="D17" s="488"/>
      <c r="E17" s="488"/>
      <c r="F17" s="488"/>
      <c r="G17" s="488"/>
      <c r="H17" s="488"/>
      <c r="I17" s="488"/>
      <c r="J17" s="488"/>
      <c r="K17" s="488"/>
      <c r="L17" s="488"/>
      <c r="M17" s="488"/>
      <c r="N17" s="489"/>
    </row>
    <row r="18" spans="1:14" ht="12.95" customHeight="1">
      <c r="A18" s="487" t="s">
        <v>239</v>
      </c>
      <c r="B18" s="488">
        <v>369622</v>
      </c>
      <c r="C18" s="488">
        <v>22197</v>
      </c>
      <c r="D18" s="488">
        <v>23296</v>
      </c>
      <c r="E18" s="488">
        <v>30254</v>
      </c>
      <c r="F18" s="488">
        <v>43066</v>
      </c>
      <c r="G18" s="488">
        <v>6038</v>
      </c>
      <c r="H18" s="488">
        <v>7815</v>
      </c>
      <c r="I18" s="488">
        <v>5516</v>
      </c>
      <c r="J18" s="488">
        <v>169579</v>
      </c>
      <c r="K18" s="488">
        <v>22781</v>
      </c>
      <c r="L18" s="488">
        <v>5932</v>
      </c>
      <c r="M18" s="488">
        <v>1657</v>
      </c>
      <c r="N18" s="489">
        <v>31491</v>
      </c>
    </row>
    <row r="19" spans="1:14" ht="12.95" customHeight="1">
      <c r="A19" s="487" t="s">
        <v>240</v>
      </c>
      <c r="B19" s="488">
        <v>73910</v>
      </c>
      <c r="C19" s="488">
        <v>4498</v>
      </c>
      <c r="D19" s="488">
        <v>4681</v>
      </c>
      <c r="E19" s="488">
        <v>6122</v>
      </c>
      <c r="F19" s="488">
        <v>8614</v>
      </c>
      <c r="G19" s="488">
        <v>1248</v>
      </c>
      <c r="H19" s="488">
        <v>1533</v>
      </c>
      <c r="I19" s="488">
        <v>1073</v>
      </c>
      <c r="J19" s="488">
        <v>33469</v>
      </c>
      <c r="K19" s="488">
        <v>4529</v>
      </c>
      <c r="L19" s="488">
        <v>1260</v>
      </c>
      <c r="M19" s="488">
        <v>344</v>
      </c>
      <c r="N19" s="489">
        <v>6539</v>
      </c>
    </row>
    <row r="20" spans="1:14" ht="12.95" customHeight="1">
      <c r="A20" s="487" t="s">
        <v>241</v>
      </c>
      <c r="B20" s="488">
        <v>73890</v>
      </c>
      <c r="C20" s="488">
        <v>4477</v>
      </c>
      <c r="D20" s="488">
        <v>4674</v>
      </c>
      <c r="E20" s="488">
        <v>6085</v>
      </c>
      <c r="F20" s="488">
        <v>8617</v>
      </c>
      <c r="G20" s="488">
        <v>1231</v>
      </c>
      <c r="H20" s="488">
        <v>1547</v>
      </c>
      <c r="I20" s="488">
        <v>1088</v>
      </c>
      <c r="J20" s="488">
        <v>33638</v>
      </c>
      <c r="K20" s="488">
        <v>4547</v>
      </c>
      <c r="L20" s="488">
        <v>1223</v>
      </c>
      <c r="M20" s="488">
        <v>338</v>
      </c>
      <c r="N20" s="489">
        <v>6425</v>
      </c>
    </row>
    <row r="21" spans="1:14" ht="12.95" customHeight="1">
      <c r="A21" s="487" t="s">
        <v>242</v>
      </c>
      <c r="B21" s="488">
        <v>73914</v>
      </c>
      <c r="C21" s="488">
        <v>4456</v>
      </c>
      <c r="D21" s="488">
        <v>4663</v>
      </c>
      <c r="E21" s="488">
        <v>6048</v>
      </c>
      <c r="F21" s="488">
        <v>8614</v>
      </c>
      <c r="G21" s="488">
        <v>1211</v>
      </c>
      <c r="H21" s="488">
        <v>1562</v>
      </c>
      <c r="I21" s="488">
        <v>1103</v>
      </c>
      <c r="J21" s="488">
        <v>33872</v>
      </c>
      <c r="K21" s="488">
        <v>4561</v>
      </c>
      <c r="L21" s="488">
        <v>1186</v>
      </c>
      <c r="M21" s="488">
        <v>331</v>
      </c>
      <c r="N21" s="489">
        <v>6307</v>
      </c>
    </row>
    <row r="22" spans="1:14" ht="12.95" customHeight="1">
      <c r="A22" s="487" t="s">
        <v>243</v>
      </c>
      <c r="B22" s="488">
        <v>74106</v>
      </c>
      <c r="C22" s="488">
        <v>4404</v>
      </c>
      <c r="D22" s="488">
        <v>4648</v>
      </c>
      <c r="E22" s="488">
        <v>6014</v>
      </c>
      <c r="F22" s="488">
        <v>8613</v>
      </c>
      <c r="G22" s="488">
        <v>1187</v>
      </c>
      <c r="H22" s="488">
        <v>1578</v>
      </c>
      <c r="I22" s="488">
        <v>1119</v>
      </c>
      <c r="J22" s="488">
        <v>34319</v>
      </c>
      <c r="K22" s="488">
        <v>4571</v>
      </c>
      <c r="L22" s="488">
        <v>1149</v>
      </c>
      <c r="M22" s="488">
        <v>325</v>
      </c>
      <c r="N22" s="489">
        <v>6179</v>
      </c>
    </row>
    <row r="23" spans="1:14" ht="12.95" customHeight="1">
      <c r="A23" s="487" t="s">
        <v>244</v>
      </c>
      <c r="B23" s="488">
        <v>73802</v>
      </c>
      <c r="C23" s="488">
        <v>4362</v>
      </c>
      <c r="D23" s="488">
        <v>4630</v>
      </c>
      <c r="E23" s="488">
        <v>5985</v>
      </c>
      <c r="F23" s="488">
        <v>8608</v>
      </c>
      <c r="G23" s="488">
        <v>1161</v>
      </c>
      <c r="H23" s="488">
        <v>1595</v>
      </c>
      <c r="I23" s="488">
        <v>1133</v>
      </c>
      <c r="J23" s="488">
        <v>34281</v>
      </c>
      <c r="K23" s="488">
        <v>4573</v>
      </c>
      <c r="L23" s="488">
        <v>1114</v>
      </c>
      <c r="M23" s="488">
        <v>319</v>
      </c>
      <c r="N23" s="489">
        <v>6041</v>
      </c>
    </row>
    <row r="24" spans="1:14" ht="7.5" customHeight="1">
      <c r="A24" s="487"/>
      <c r="B24" s="488"/>
      <c r="C24" s="488"/>
      <c r="D24" s="488"/>
      <c r="E24" s="488"/>
      <c r="F24" s="488"/>
      <c r="G24" s="488"/>
      <c r="H24" s="488"/>
      <c r="I24" s="488"/>
      <c r="J24" s="488"/>
      <c r="K24" s="488"/>
      <c r="L24" s="488"/>
      <c r="M24" s="488"/>
      <c r="N24" s="489"/>
    </row>
    <row r="25" spans="1:14" ht="12.95" customHeight="1">
      <c r="A25" s="487" t="s">
        <v>245</v>
      </c>
      <c r="B25" s="488">
        <v>364693</v>
      </c>
      <c r="C25" s="488">
        <v>20762</v>
      </c>
      <c r="D25" s="488">
        <v>22818</v>
      </c>
      <c r="E25" s="488">
        <v>29304</v>
      </c>
      <c r="F25" s="488">
        <v>42354</v>
      </c>
      <c r="G25" s="488">
        <v>5666</v>
      </c>
      <c r="H25" s="488">
        <v>8418</v>
      </c>
      <c r="I25" s="488">
        <v>5922</v>
      </c>
      <c r="J25" s="488">
        <v>170820</v>
      </c>
      <c r="K25" s="488">
        <v>22541</v>
      </c>
      <c r="L25" s="488">
        <v>5329</v>
      </c>
      <c r="M25" s="488">
        <v>1468</v>
      </c>
      <c r="N25" s="489">
        <v>29291</v>
      </c>
    </row>
    <row r="26" spans="1:14" ht="12.95" customHeight="1">
      <c r="A26" s="487" t="s">
        <v>246</v>
      </c>
      <c r="B26" s="488">
        <v>73186</v>
      </c>
      <c r="C26" s="488">
        <v>4294</v>
      </c>
      <c r="D26" s="488">
        <v>4524</v>
      </c>
      <c r="E26" s="488">
        <v>5950</v>
      </c>
      <c r="F26" s="488">
        <v>8563</v>
      </c>
      <c r="G26" s="488">
        <v>1108</v>
      </c>
      <c r="H26" s="488">
        <v>1583</v>
      </c>
      <c r="I26" s="488">
        <v>1128</v>
      </c>
      <c r="J26" s="488">
        <v>34174</v>
      </c>
      <c r="K26" s="488">
        <v>4477</v>
      </c>
      <c r="L26" s="488">
        <v>1087</v>
      </c>
      <c r="M26" s="488">
        <v>307</v>
      </c>
      <c r="N26" s="489">
        <v>5991</v>
      </c>
    </row>
    <row r="27" spans="1:14" ht="12.95" customHeight="1">
      <c r="A27" s="487" t="s">
        <v>247</v>
      </c>
      <c r="B27" s="488">
        <v>72837</v>
      </c>
      <c r="C27" s="488">
        <v>4224</v>
      </c>
      <c r="D27" s="488">
        <v>4551</v>
      </c>
      <c r="E27" s="488">
        <v>5912</v>
      </c>
      <c r="F27" s="488">
        <v>8517</v>
      </c>
      <c r="G27" s="488">
        <v>1126</v>
      </c>
      <c r="H27" s="488">
        <v>1635</v>
      </c>
      <c r="I27" s="488">
        <v>1157</v>
      </c>
      <c r="J27" s="488">
        <v>33889</v>
      </c>
      <c r="K27" s="488">
        <v>4500</v>
      </c>
      <c r="L27" s="488">
        <v>1084</v>
      </c>
      <c r="M27" s="488">
        <v>300</v>
      </c>
      <c r="N27" s="489">
        <v>5942</v>
      </c>
    </row>
    <row r="28" spans="1:14" ht="12.95" customHeight="1">
      <c r="A28" s="487" t="s">
        <v>248</v>
      </c>
      <c r="B28" s="488">
        <v>72878</v>
      </c>
      <c r="C28" s="488">
        <v>4152</v>
      </c>
      <c r="D28" s="488">
        <v>4569</v>
      </c>
      <c r="E28" s="488">
        <v>5867</v>
      </c>
      <c r="F28" s="488">
        <v>8473</v>
      </c>
      <c r="G28" s="488">
        <v>1138</v>
      </c>
      <c r="H28" s="488">
        <v>1686</v>
      </c>
      <c r="I28" s="488">
        <v>1185</v>
      </c>
      <c r="J28" s="488">
        <v>34066</v>
      </c>
      <c r="K28" s="488">
        <v>4515</v>
      </c>
      <c r="L28" s="488">
        <v>1063</v>
      </c>
      <c r="M28" s="488">
        <v>294</v>
      </c>
      <c r="N28" s="489">
        <v>5870</v>
      </c>
    </row>
    <row r="29" spans="1:14" ht="12.95" customHeight="1">
      <c r="A29" s="487" t="s">
        <v>249</v>
      </c>
      <c r="B29" s="488">
        <v>72899</v>
      </c>
      <c r="C29" s="488">
        <v>4081</v>
      </c>
      <c r="D29" s="488">
        <v>4582</v>
      </c>
      <c r="E29" s="488">
        <v>5815</v>
      </c>
      <c r="F29" s="488">
        <v>8425</v>
      </c>
      <c r="G29" s="488">
        <v>1146</v>
      </c>
      <c r="H29" s="488">
        <v>1734</v>
      </c>
      <c r="I29" s="488">
        <v>1212</v>
      </c>
      <c r="J29" s="488">
        <v>34256</v>
      </c>
      <c r="K29" s="488">
        <v>4523</v>
      </c>
      <c r="L29" s="488">
        <v>1051</v>
      </c>
      <c r="M29" s="488">
        <v>287</v>
      </c>
      <c r="N29" s="489">
        <v>5787</v>
      </c>
    </row>
    <row r="30" spans="1:14" ht="12.95" customHeight="1">
      <c r="A30" s="487" t="s">
        <v>250</v>
      </c>
      <c r="B30" s="488">
        <v>72893</v>
      </c>
      <c r="C30" s="488">
        <v>4011</v>
      </c>
      <c r="D30" s="488">
        <v>4592</v>
      </c>
      <c r="E30" s="488">
        <v>5760</v>
      </c>
      <c r="F30" s="488">
        <v>8376</v>
      </c>
      <c r="G30" s="488">
        <v>1148</v>
      </c>
      <c r="H30" s="488">
        <v>1780</v>
      </c>
      <c r="I30" s="488">
        <v>1240</v>
      </c>
      <c r="J30" s="488">
        <v>34435</v>
      </c>
      <c r="K30" s="488">
        <v>4526</v>
      </c>
      <c r="L30" s="488">
        <v>1044</v>
      </c>
      <c r="M30" s="488">
        <v>280</v>
      </c>
      <c r="N30" s="489">
        <v>5701</v>
      </c>
    </row>
    <row r="31" spans="1:14" ht="9" customHeight="1">
      <c r="A31" s="487"/>
      <c r="B31" s="488"/>
      <c r="C31" s="488"/>
      <c r="D31" s="488"/>
      <c r="E31" s="488"/>
      <c r="F31" s="488"/>
      <c r="G31" s="488"/>
      <c r="H31" s="488"/>
      <c r="I31" s="488"/>
      <c r="J31" s="488"/>
      <c r="K31" s="488"/>
      <c r="L31" s="488"/>
      <c r="M31" s="488"/>
      <c r="N31" s="489"/>
    </row>
    <row r="32" spans="1:14" ht="12.95" customHeight="1">
      <c r="A32" s="487" t="s">
        <v>251</v>
      </c>
      <c r="B32" s="488">
        <v>362736</v>
      </c>
      <c r="C32" s="488">
        <v>19022</v>
      </c>
      <c r="D32" s="488">
        <v>23055</v>
      </c>
      <c r="E32" s="488">
        <v>27520</v>
      </c>
      <c r="F32" s="488">
        <v>40641</v>
      </c>
      <c r="G32" s="488">
        <v>5798</v>
      </c>
      <c r="H32" s="488">
        <v>9449</v>
      </c>
      <c r="I32" s="488">
        <v>6564</v>
      </c>
      <c r="J32" s="488">
        <v>174267</v>
      </c>
      <c r="K32" s="488">
        <v>22591</v>
      </c>
      <c r="L32" s="488">
        <v>5367</v>
      </c>
      <c r="M32" s="488">
        <v>1310</v>
      </c>
      <c r="N32" s="489">
        <v>27152</v>
      </c>
    </row>
    <row r="33" spans="1:14" ht="12.95" customHeight="1">
      <c r="A33" s="487" t="s">
        <v>252</v>
      </c>
      <c r="B33" s="488">
        <v>72826</v>
      </c>
      <c r="C33" s="488">
        <v>3943</v>
      </c>
      <c r="D33" s="488">
        <v>4600</v>
      </c>
      <c r="E33" s="488">
        <v>5692</v>
      </c>
      <c r="F33" s="488">
        <v>8296</v>
      </c>
      <c r="G33" s="488">
        <v>1149</v>
      </c>
      <c r="H33" s="488">
        <v>1821</v>
      </c>
      <c r="I33" s="488">
        <v>1266</v>
      </c>
      <c r="J33" s="488">
        <v>34605</v>
      </c>
      <c r="K33" s="488">
        <v>4524</v>
      </c>
      <c r="L33" s="488">
        <v>1045</v>
      </c>
      <c r="M33" s="488">
        <v>274</v>
      </c>
      <c r="N33" s="489">
        <v>5611</v>
      </c>
    </row>
    <row r="34" spans="1:14" ht="12.95" customHeight="1">
      <c r="A34" s="487" t="s">
        <v>253</v>
      </c>
      <c r="B34" s="488">
        <v>72748</v>
      </c>
      <c r="C34" s="488">
        <v>3875</v>
      </c>
      <c r="D34" s="488">
        <v>4604</v>
      </c>
      <c r="E34" s="488">
        <v>5581</v>
      </c>
      <c r="F34" s="488">
        <v>8215</v>
      </c>
      <c r="G34" s="488">
        <v>1151</v>
      </c>
      <c r="H34" s="488">
        <v>1858</v>
      </c>
      <c r="I34" s="488">
        <v>1290</v>
      </c>
      <c r="J34" s="488">
        <v>34810</v>
      </c>
      <c r="K34" s="488">
        <v>4520</v>
      </c>
      <c r="L34" s="488">
        <v>1057</v>
      </c>
      <c r="M34" s="488">
        <v>268</v>
      </c>
      <c r="N34" s="489">
        <v>5519</v>
      </c>
    </row>
    <row r="35" spans="1:14" ht="12.95" customHeight="1">
      <c r="A35" s="487" t="s">
        <v>254</v>
      </c>
      <c r="B35" s="488">
        <v>72606</v>
      </c>
      <c r="C35" s="488">
        <v>3806</v>
      </c>
      <c r="D35" s="488">
        <v>4608</v>
      </c>
      <c r="E35" s="488">
        <v>5500</v>
      </c>
      <c r="F35" s="488">
        <v>8134</v>
      </c>
      <c r="G35" s="488">
        <v>1155</v>
      </c>
      <c r="H35" s="488">
        <v>1892</v>
      </c>
      <c r="I35" s="488">
        <v>1314</v>
      </c>
      <c r="J35" s="488">
        <v>34920</v>
      </c>
      <c r="K35" s="488">
        <v>4516</v>
      </c>
      <c r="L35" s="488">
        <v>1071</v>
      </c>
      <c r="M35" s="488">
        <v>261</v>
      </c>
      <c r="N35" s="489">
        <v>5429</v>
      </c>
    </row>
    <row r="36" spans="1:14" ht="12.95" customHeight="1">
      <c r="A36" s="487" t="s">
        <v>255</v>
      </c>
      <c r="B36" s="488">
        <v>72406</v>
      </c>
      <c r="C36" s="488">
        <v>3735</v>
      </c>
      <c r="D36" s="488">
        <v>4615</v>
      </c>
      <c r="E36" s="488">
        <v>5417</v>
      </c>
      <c r="F36" s="488">
        <v>8046</v>
      </c>
      <c r="G36" s="488">
        <v>1164</v>
      </c>
      <c r="H36" s="488">
        <v>1923</v>
      </c>
      <c r="I36" s="488">
        <v>1336</v>
      </c>
      <c r="J36" s="488">
        <v>34972</v>
      </c>
      <c r="K36" s="488">
        <v>4514</v>
      </c>
      <c r="L36" s="488">
        <v>1088</v>
      </c>
      <c r="M36" s="488">
        <v>256</v>
      </c>
      <c r="N36" s="489">
        <v>5340</v>
      </c>
    </row>
    <row r="37" spans="1:14" ht="12.95" customHeight="1">
      <c r="A37" s="487" t="s">
        <v>256</v>
      </c>
      <c r="B37" s="488">
        <v>72150</v>
      </c>
      <c r="C37" s="488">
        <v>3663</v>
      </c>
      <c r="D37" s="488">
        <v>4628</v>
      </c>
      <c r="E37" s="488">
        <v>5330</v>
      </c>
      <c r="F37" s="488">
        <v>7950</v>
      </c>
      <c r="G37" s="488">
        <v>1179</v>
      </c>
      <c r="H37" s="488">
        <v>1955</v>
      </c>
      <c r="I37" s="488">
        <v>1358</v>
      </c>
      <c r="J37" s="488">
        <v>34960</v>
      </c>
      <c r="K37" s="488">
        <v>4517</v>
      </c>
      <c r="L37" s="488">
        <v>1106</v>
      </c>
      <c r="M37" s="488">
        <v>251</v>
      </c>
      <c r="N37" s="489">
        <v>5253</v>
      </c>
    </row>
    <row r="38" spans="1:14" ht="9" customHeight="1">
      <c r="A38" s="487"/>
      <c r="B38" s="488"/>
      <c r="C38" s="488"/>
      <c r="D38" s="488"/>
      <c r="E38" s="488"/>
      <c r="F38" s="488"/>
      <c r="G38" s="488"/>
      <c r="H38" s="488"/>
      <c r="I38" s="488"/>
      <c r="J38" s="488"/>
      <c r="K38" s="488"/>
      <c r="L38" s="488"/>
      <c r="M38" s="488"/>
      <c r="N38" s="489"/>
    </row>
    <row r="39" spans="1:14" ht="12.95" customHeight="1">
      <c r="A39" s="487" t="s">
        <v>257</v>
      </c>
      <c r="B39" s="488">
        <v>352377</v>
      </c>
      <c r="C39" s="488">
        <v>17246</v>
      </c>
      <c r="D39" s="488">
        <v>24076</v>
      </c>
      <c r="E39" s="488">
        <v>25715</v>
      </c>
      <c r="F39" s="488">
        <v>37987</v>
      </c>
      <c r="G39" s="488">
        <v>5869</v>
      </c>
      <c r="H39" s="488">
        <v>9642</v>
      </c>
      <c r="I39" s="488">
        <v>6921</v>
      </c>
      <c r="J39" s="488">
        <v>174581</v>
      </c>
      <c r="K39" s="488">
        <v>21787</v>
      </c>
      <c r="L39" s="488">
        <v>4909</v>
      </c>
      <c r="M39" s="488">
        <v>1364</v>
      </c>
      <c r="N39" s="489">
        <v>22280</v>
      </c>
    </row>
    <row r="40" spans="1:14" ht="12.95" customHeight="1">
      <c r="A40" s="487" t="s">
        <v>258</v>
      </c>
      <c r="B40" s="488">
        <v>330159</v>
      </c>
      <c r="C40" s="488">
        <v>14544</v>
      </c>
      <c r="D40" s="488">
        <v>22837</v>
      </c>
      <c r="E40" s="488">
        <v>22406</v>
      </c>
      <c r="F40" s="488">
        <v>33822</v>
      </c>
      <c r="G40" s="488">
        <v>5561</v>
      </c>
      <c r="H40" s="488">
        <v>9122</v>
      </c>
      <c r="I40" s="488">
        <v>6813</v>
      </c>
      <c r="J40" s="488">
        <v>168987</v>
      </c>
      <c r="K40" s="488">
        <v>20300</v>
      </c>
      <c r="L40" s="488">
        <v>4362</v>
      </c>
      <c r="M40" s="488">
        <v>1138</v>
      </c>
      <c r="N40" s="489">
        <v>20267</v>
      </c>
    </row>
    <row r="41" spans="1:14" ht="12.95" customHeight="1">
      <c r="A41" s="487" t="s">
        <v>259</v>
      </c>
      <c r="B41" s="488">
        <v>315578</v>
      </c>
      <c r="C41" s="488">
        <v>12761</v>
      </c>
      <c r="D41" s="488">
        <v>20457</v>
      </c>
      <c r="E41" s="488">
        <v>21329</v>
      </c>
      <c r="F41" s="488">
        <v>29406</v>
      </c>
      <c r="G41" s="488">
        <v>4625</v>
      </c>
      <c r="H41" s="488">
        <v>8763</v>
      </c>
      <c r="I41" s="488">
        <v>6570</v>
      </c>
      <c r="J41" s="488">
        <v>172411</v>
      </c>
      <c r="K41" s="488">
        <v>18582</v>
      </c>
      <c r="L41" s="488">
        <v>3260</v>
      </c>
      <c r="M41" s="488">
        <v>970</v>
      </c>
      <c r="N41" s="489">
        <v>16444</v>
      </c>
    </row>
    <row r="42" spans="1:14" ht="12.95" customHeight="1">
      <c r="A42" s="487" t="s">
        <v>260</v>
      </c>
      <c r="B42" s="488">
        <v>303682</v>
      </c>
      <c r="C42" s="488">
        <v>11435</v>
      </c>
      <c r="D42" s="488">
        <v>17687</v>
      </c>
      <c r="E42" s="488">
        <v>19701</v>
      </c>
      <c r="F42" s="488">
        <v>26667</v>
      </c>
      <c r="G42" s="488">
        <v>3088</v>
      </c>
      <c r="H42" s="488">
        <v>8223</v>
      </c>
      <c r="I42" s="488">
        <v>6555</v>
      </c>
      <c r="J42" s="488">
        <v>180693</v>
      </c>
      <c r="K42" s="488">
        <v>15756</v>
      </c>
      <c r="L42" s="488">
        <v>1851</v>
      </c>
      <c r="M42" s="488">
        <v>708</v>
      </c>
      <c r="N42" s="489">
        <v>11318</v>
      </c>
    </row>
    <row r="43" spans="1:14" ht="12.95" customHeight="1">
      <c r="A43" s="487" t="s">
        <v>261</v>
      </c>
      <c r="B43" s="488">
        <v>289784</v>
      </c>
      <c r="C43" s="488">
        <v>9594</v>
      </c>
      <c r="D43" s="488">
        <v>14395</v>
      </c>
      <c r="E43" s="488">
        <v>17938</v>
      </c>
      <c r="F43" s="488">
        <v>24715</v>
      </c>
      <c r="G43" s="488">
        <v>2482</v>
      </c>
      <c r="H43" s="488">
        <v>6854</v>
      </c>
      <c r="I43" s="488">
        <v>5581</v>
      </c>
      <c r="J43" s="488">
        <v>187017</v>
      </c>
      <c r="K43" s="488">
        <v>11574</v>
      </c>
      <c r="L43" s="488">
        <v>1184</v>
      </c>
      <c r="M43" s="488">
        <v>550</v>
      </c>
      <c r="N43" s="489">
        <v>7900</v>
      </c>
    </row>
    <row r="44" spans="1:14" ht="12.95" customHeight="1">
      <c r="A44" s="487" t="s">
        <v>262</v>
      </c>
      <c r="B44" s="488">
        <v>273110</v>
      </c>
      <c r="C44" s="488">
        <v>8832</v>
      </c>
      <c r="D44" s="488">
        <v>14212</v>
      </c>
      <c r="E44" s="488">
        <v>17117</v>
      </c>
      <c r="F44" s="488">
        <v>24196</v>
      </c>
      <c r="G44" s="488">
        <v>2394</v>
      </c>
      <c r="H44" s="488">
        <v>6776</v>
      </c>
      <c r="I44" s="488">
        <v>5964</v>
      </c>
      <c r="J44" s="488">
        <v>174662</v>
      </c>
      <c r="K44" s="488">
        <v>10434</v>
      </c>
      <c r="L44" s="488">
        <v>1238</v>
      </c>
      <c r="M44" s="488">
        <v>433</v>
      </c>
      <c r="N44" s="489">
        <v>6852</v>
      </c>
    </row>
    <row r="45" spans="1:14" ht="12.95" customHeight="1">
      <c r="A45" s="487" t="s">
        <v>263</v>
      </c>
      <c r="B45" s="488">
        <v>244163</v>
      </c>
      <c r="C45" s="488">
        <v>7134</v>
      </c>
      <c r="D45" s="488">
        <v>13672</v>
      </c>
      <c r="E45" s="488">
        <v>15445</v>
      </c>
      <c r="F45" s="488">
        <v>25266</v>
      </c>
      <c r="G45" s="488">
        <v>2193</v>
      </c>
      <c r="H45" s="488">
        <v>7105</v>
      </c>
      <c r="I45" s="488">
        <v>6405</v>
      </c>
      <c r="J45" s="488">
        <v>149591</v>
      </c>
      <c r="K45" s="488">
        <v>10602</v>
      </c>
      <c r="L45" s="488">
        <v>1224</v>
      </c>
      <c r="M45" s="488">
        <v>386</v>
      </c>
      <c r="N45" s="489">
        <v>5140</v>
      </c>
    </row>
    <row r="46" spans="1:14" ht="12.95" customHeight="1">
      <c r="A46" s="487" t="s">
        <v>264</v>
      </c>
      <c r="B46" s="488">
        <v>207351</v>
      </c>
      <c r="C46" s="488">
        <v>5783</v>
      </c>
      <c r="D46" s="488">
        <v>12115</v>
      </c>
      <c r="E46" s="488">
        <v>13178</v>
      </c>
      <c r="F46" s="488">
        <v>23863</v>
      </c>
      <c r="G46" s="488">
        <v>2006</v>
      </c>
      <c r="H46" s="488">
        <v>6609</v>
      </c>
      <c r="I46" s="488">
        <v>5879</v>
      </c>
      <c r="J46" s="488">
        <v>120787</v>
      </c>
      <c r="K46" s="488">
        <v>10910</v>
      </c>
      <c r="L46" s="488">
        <v>1234</v>
      </c>
      <c r="M46" s="488">
        <v>355</v>
      </c>
      <c r="N46" s="489">
        <v>4632</v>
      </c>
    </row>
    <row r="47" spans="1:14" ht="12.95" customHeight="1">
      <c r="A47" s="487" t="s">
        <v>265</v>
      </c>
      <c r="B47" s="488">
        <v>168943</v>
      </c>
      <c r="C47" s="488">
        <v>4427</v>
      </c>
      <c r="D47" s="488">
        <v>10317</v>
      </c>
      <c r="E47" s="488">
        <v>10309</v>
      </c>
      <c r="F47" s="488">
        <v>20531</v>
      </c>
      <c r="G47" s="488">
        <v>1718</v>
      </c>
      <c r="H47" s="488">
        <v>6144</v>
      </c>
      <c r="I47" s="488">
        <v>5393</v>
      </c>
      <c r="J47" s="488">
        <v>93839</v>
      </c>
      <c r="K47" s="488">
        <v>10348</v>
      </c>
      <c r="L47" s="488">
        <v>1357</v>
      </c>
      <c r="M47" s="488">
        <v>341</v>
      </c>
      <c r="N47" s="489">
        <v>4219</v>
      </c>
    </row>
    <row r="48" spans="1:14" ht="12.95" customHeight="1">
      <c r="A48" s="487" t="s">
        <v>266</v>
      </c>
      <c r="B48" s="488">
        <v>128960</v>
      </c>
      <c r="C48" s="488">
        <v>2879</v>
      </c>
      <c r="D48" s="488">
        <v>8201</v>
      </c>
      <c r="E48" s="488">
        <v>7677</v>
      </c>
      <c r="F48" s="488">
        <v>16139</v>
      </c>
      <c r="G48" s="488">
        <v>1483</v>
      </c>
      <c r="H48" s="488">
        <v>5123</v>
      </c>
      <c r="I48" s="488">
        <v>4690</v>
      </c>
      <c r="J48" s="488">
        <v>69455</v>
      </c>
      <c r="K48" s="488">
        <v>8804</v>
      </c>
      <c r="L48" s="488">
        <v>1107</v>
      </c>
      <c r="M48" s="488">
        <v>295</v>
      </c>
      <c r="N48" s="489">
        <v>3107</v>
      </c>
    </row>
    <row r="49" spans="1:14" ht="12.95" customHeight="1">
      <c r="A49" s="487" t="s">
        <v>267</v>
      </c>
      <c r="B49" s="488">
        <v>96138</v>
      </c>
      <c r="C49" s="488">
        <v>2064</v>
      </c>
      <c r="D49" s="488">
        <v>6523</v>
      </c>
      <c r="E49" s="488">
        <v>5593</v>
      </c>
      <c r="F49" s="488">
        <v>12426</v>
      </c>
      <c r="G49" s="488">
        <v>1178</v>
      </c>
      <c r="H49" s="488">
        <v>4131</v>
      </c>
      <c r="I49" s="488">
        <v>3983</v>
      </c>
      <c r="J49" s="488">
        <v>49600</v>
      </c>
      <c r="K49" s="488">
        <v>6703</v>
      </c>
      <c r="L49" s="488">
        <v>1224</v>
      </c>
      <c r="M49" s="488">
        <v>210</v>
      </c>
      <c r="N49" s="489">
        <v>2503</v>
      </c>
    </row>
    <row r="50" spans="1:14" ht="12.95" customHeight="1">
      <c r="A50" s="487" t="s">
        <v>268</v>
      </c>
      <c r="B50" s="488">
        <v>69256</v>
      </c>
      <c r="C50" s="488">
        <v>1273</v>
      </c>
      <c r="D50" s="488">
        <v>5264</v>
      </c>
      <c r="E50" s="488">
        <v>3632</v>
      </c>
      <c r="F50" s="488">
        <v>9042</v>
      </c>
      <c r="G50" s="488">
        <v>861</v>
      </c>
      <c r="H50" s="488">
        <v>3285</v>
      </c>
      <c r="I50" s="488">
        <v>3153</v>
      </c>
      <c r="J50" s="488">
        <v>34776</v>
      </c>
      <c r="K50" s="488">
        <v>5402</v>
      </c>
      <c r="L50" s="488">
        <v>867</v>
      </c>
      <c r="M50" s="488">
        <v>138</v>
      </c>
      <c r="N50" s="489">
        <v>1563</v>
      </c>
    </row>
    <row r="51" spans="1:14" ht="12.95" customHeight="1">
      <c r="A51" s="487" t="s">
        <v>269</v>
      </c>
      <c r="B51" s="488">
        <v>46068</v>
      </c>
      <c r="C51" s="488">
        <v>735</v>
      </c>
      <c r="D51" s="488">
        <v>3582</v>
      </c>
      <c r="E51" s="488">
        <v>2351</v>
      </c>
      <c r="F51" s="488">
        <v>6466</v>
      </c>
      <c r="G51" s="488">
        <v>647</v>
      </c>
      <c r="H51" s="488">
        <v>2182</v>
      </c>
      <c r="I51" s="488">
        <v>2135</v>
      </c>
      <c r="J51" s="488">
        <v>22216</v>
      </c>
      <c r="K51" s="488">
        <v>3954</v>
      </c>
      <c r="L51" s="488">
        <v>583</v>
      </c>
      <c r="M51" s="488">
        <v>89</v>
      </c>
      <c r="N51" s="489">
        <v>1128</v>
      </c>
    </row>
    <row r="52" spans="1:14" ht="12.95" customHeight="1">
      <c r="A52" s="487" t="s">
        <v>270</v>
      </c>
      <c r="B52" s="488">
        <v>45474</v>
      </c>
      <c r="C52" s="488">
        <v>516</v>
      </c>
      <c r="D52" s="488">
        <v>3134</v>
      </c>
      <c r="E52" s="488">
        <v>2239</v>
      </c>
      <c r="F52" s="488">
        <v>7197</v>
      </c>
      <c r="G52" s="488">
        <v>488</v>
      </c>
      <c r="H52" s="488">
        <v>2011</v>
      </c>
      <c r="I52" s="488">
        <v>2368</v>
      </c>
      <c r="J52" s="488">
        <v>22808</v>
      </c>
      <c r="K52" s="488">
        <v>3559</v>
      </c>
      <c r="L52" s="488">
        <v>436</v>
      </c>
      <c r="M52" s="488">
        <v>48</v>
      </c>
      <c r="N52" s="489">
        <v>670</v>
      </c>
    </row>
    <row r="53" spans="1:14" ht="9" customHeight="1">
      <c r="A53" s="490"/>
      <c r="B53" s="491"/>
      <c r="C53" s="491"/>
      <c r="D53" s="491"/>
      <c r="E53" s="491"/>
      <c r="F53" s="491"/>
      <c r="G53" s="491"/>
      <c r="H53" s="491"/>
      <c r="I53" s="491"/>
      <c r="J53" s="491"/>
      <c r="K53" s="491"/>
      <c r="L53" s="491"/>
      <c r="M53" s="491"/>
      <c r="N53" s="492"/>
    </row>
    <row r="54" spans="1:14" ht="12.95" customHeight="1">
      <c r="A54" s="493" t="s">
        <v>271</v>
      </c>
      <c r="B54" s="485">
        <v>2173761</v>
      </c>
      <c r="C54" s="485">
        <v>94011</v>
      </c>
      <c r="D54" s="485">
        <v>137396</v>
      </c>
      <c r="E54" s="485">
        <v>153233</v>
      </c>
      <c r="F54" s="485">
        <v>234290</v>
      </c>
      <c r="G54" s="485">
        <v>31351</v>
      </c>
      <c r="H54" s="485">
        <v>59973</v>
      </c>
      <c r="I54" s="485">
        <v>47850</v>
      </c>
      <c r="J54" s="485">
        <v>1142588</v>
      </c>
      <c r="K54" s="485">
        <v>128892</v>
      </c>
      <c r="L54" s="485">
        <v>23567</v>
      </c>
      <c r="M54" s="485">
        <v>6966</v>
      </c>
      <c r="N54" s="486">
        <v>113644</v>
      </c>
    </row>
    <row r="55" spans="1:14" ht="10.5" customHeight="1">
      <c r="A55" s="494"/>
      <c r="B55" s="485"/>
      <c r="C55" s="485"/>
      <c r="D55" s="485"/>
      <c r="E55" s="485"/>
      <c r="F55" s="485"/>
      <c r="G55" s="485"/>
      <c r="H55" s="485"/>
      <c r="I55" s="485"/>
      <c r="J55" s="485"/>
      <c r="K55" s="485"/>
      <c r="L55" s="485"/>
      <c r="M55" s="485"/>
      <c r="N55" s="486"/>
    </row>
    <row r="56" spans="1:14" ht="12.95" customHeight="1">
      <c r="A56" s="487" t="s">
        <v>233</v>
      </c>
      <c r="B56" s="485">
        <v>188707</v>
      </c>
      <c r="C56" s="485">
        <v>12149</v>
      </c>
      <c r="D56" s="485">
        <v>11808</v>
      </c>
      <c r="E56" s="485">
        <v>15816</v>
      </c>
      <c r="F56" s="485">
        <v>22069</v>
      </c>
      <c r="G56" s="485">
        <v>3277</v>
      </c>
      <c r="H56" s="485">
        <v>3780</v>
      </c>
      <c r="I56" s="485">
        <v>2635</v>
      </c>
      <c r="J56" s="485">
        <v>83757</v>
      </c>
      <c r="K56" s="485">
        <v>11386</v>
      </c>
      <c r="L56" s="485">
        <v>3545</v>
      </c>
      <c r="M56" s="485">
        <v>926</v>
      </c>
      <c r="N56" s="486">
        <v>17559</v>
      </c>
    </row>
    <row r="57" spans="1:14" ht="12.95" customHeight="1">
      <c r="A57" s="487" t="s">
        <v>234</v>
      </c>
      <c r="B57" s="485">
        <v>37798</v>
      </c>
      <c r="C57" s="485">
        <v>2525</v>
      </c>
      <c r="D57" s="485">
        <v>2329</v>
      </c>
      <c r="E57" s="485">
        <v>3187</v>
      </c>
      <c r="F57" s="485">
        <v>4425</v>
      </c>
      <c r="G57" s="485">
        <v>664</v>
      </c>
      <c r="H57" s="485">
        <v>736</v>
      </c>
      <c r="I57" s="485">
        <v>512</v>
      </c>
      <c r="J57" s="485">
        <v>16564</v>
      </c>
      <c r="K57" s="485">
        <v>2254</v>
      </c>
      <c r="L57" s="485">
        <v>760</v>
      </c>
      <c r="M57" s="485">
        <v>193</v>
      </c>
      <c r="N57" s="486">
        <v>3649</v>
      </c>
    </row>
    <row r="58" spans="1:14" ht="12.95" customHeight="1">
      <c r="A58" s="487" t="s">
        <v>235</v>
      </c>
      <c r="B58" s="485">
        <v>37755</v>
      </c>
      <c r="C58" s="485">
        <v>2471</v>
      </c>
      <c r="D58" s="485">
        <v>2345</v>
      </c>
      <c r="E58" s="485">
        <v>3171</v>
      </c>
      <c r="F58" s="485">
        <v>4415</v>
      </c>
      <c r="G58" s="485">
        <v>660</v>
      </c>
      <c r="H58" s="485">
        <v>746</v>
      </c>
      <c r="I58" s="485">
        <v>519</v>
      </c>
      <c r="J58" s="485">
        <v>16674</v>
      </c>
      <c r="K58" s="485">
        <v>2264</v>
      </c>
      <c r="L58" s="485">
        <v>732</v>
      </c>
      <c r="M58" s="485">
        <v>188</v>
      </c>
      <c r="N58" s="495">
        <v>3570</v>
      </c>
    </row>
    <row r="59" spans="1:14" ht="12.95" customHeight="1">
      <c r="A59" s="487" t="s">
        <v>236</v>
      </c>
      <c r="B59" s="496">
        <v>37718</v>
      </c>
      <c r="C59" s="496">
        <v>2427</v>
      </c>
      <c r="D59" s="496">
        <v>2364</v>
      </c>
      <c r="E59" s="496">
        <v>3161</v>
      </c>
      <c r="F59" s="496">
        <v>4412</v>
      </c>
      <c r="G59" s="496">
        <v>656</v>
      </c>
      <c r="H59" s="496">
        <v>756</v>
      </c>
      <c r="I59" s="496">
        <v>527</v>
      </c>
      <c r="J59" s="496">
        <v>16738</v>
      </c>
      <c r="K59" s="496">
        <v>2277</v>
      </c>
      <c r="L59" s="496">
        <v>708</v>
      </c>
      <c r="M59" s="496">
        <v>185</v>
      </c>
      <c r="N59" s="486">
        <v>3507</v>
      </c>
    </row>
    <row r="60" spans="1:14" ht="12.95" customHeight="1">
      <c r="A60" s="487" t="s">
        <v>237</v>
      </c>
      <c r="B60" s="485">
        <v>37715</v>
      </c>
      <c r="C60" s="485">
        <v>2385</v>
      </c>
      <c r="D60" s="485">
        <v>2379</v>
      </c>
      <c r="E60" s="485">
        <v>3153</v>
      </c>
      <c r="F60" s="485">
        <v>4410</v>
      </c>
      <c r="G60" s="485">
        <v>652</v>
      </c>
      <c r="H60" s="485">
        <v>766</v>
      </c>
      <c r="I60" s="485">
        <v>535</v>
      </c>
      <c r="J60" s="485">
        <v>16832</v>
      </c>
      <c r="K60" s="485">
        <v>2290</v>
      </c>
      <c r="L60" s="485">
        <v>684</v>
      </c>
      <c r="M60" s="485">
        <v>182</v>
      </c>
      <c r="N60" s="486">
        <v>3447</v>
      </c>
    </row>
    <row r="61" spans="1:14" ht="12.95" customHeight="1">
      <c r="A61" s="487" t="s">
        <v>238</v>
      </c>
      <c r="B61" s="485">
        <v>37721</v>
      </c>
      <c r="C61" s="485">
        <v>2341</v>
      </c>
      <c r="D61" s="485">
        <v>2391</v>
      </c>
      <c r="E61" s="485">
        <v>3144</v>
      </c>
      <c r="F61" s="485">
        <v>4407</v>
      </c>
      <c r="G61" s="485">
        <v>645</v>
      </c>
      <c r="H61" s="485">
        <v>776</v>
      </c>
      <c r="I61" s="485">
        <v>542</v>
      </c>
      <c r="J61" s="485">
        <v>16949</v>
      </c>
      <c r="K61" s="485">
        <v>2301</v>
      </c>
      <c r="L61" s="485">
        <v>661</v>
      </c>
      <c r="M61" s="485">
        <v>178</v>
      </c>
      <c r="N61" s="486">
        <v>3386</v>
      </c>
    </row>
    <row r="62" spans="1:14" ht="7.5" customHeight="1">
      <c r="A62" s="487"/>
      <c r="B62" s="485"/>
      <c r="C62" s="485"/>
      <c r="D62" s="485"/>
      <c r="E62" s="485"/>
      <c r="F62" s="485"/>
      <c r="G62" s="485"/>
      <c r="H62" s="485"/>
      <c r="I62" s="485"/>
      <c r="J62" s="485"/>
      <c r="K62" s="485"/>
      <c r="L62" s="485"/>
      <c r="M62" s="485"/>
      <c r="N62" s="486"/>
    </row>
    <row r="63" spans="1:14" ht="12.95" customHeight="1">
      <c r="A63" s="487" t="s">
        <v>239</v>
      </c>
      <c r="B63" s="485">
        <v>188786</v>
      </c>
      <c r="C63" s="485">
        <v>11367</v>
      </c>
      <c r="D63" s="485">
        <v>11922</v>
      </c>
      <c r="E63" s="485">
        <v>15491</v>
      </c>
      <c r="F63" s="485">
        <v>22011</v>
      </c>
      <c r="G63" s="485">
        <v>3083</v>
      </c>
      <c r="H63" s="485">
        <v>3997</v>
      </c>
      <c r="I63" s="485">
        <v>2825</v>
      </c>
      <c r="J63" s="485">
        <v>86596</v>
      </c>
      <c r="K63" s="485">
        <v>11613</v>
      </c>
      <c r="L63" s="485">
        <v>3011</v>
      </c>
      <c r="M63" s="485">
        <v>842</v>
      </c>
      <c r="N63" s="486">
        <v>16028</v>
      </c>
    </row>
    <row r="64" spans="1:14" ht="12.95" customHeight="1">
      <c r="A64" s="487" t="s">
        <v>240</v>
      </c>
      <c r="B64" s="485">
        <v>37756</v>
      </c>
      <c r="C64" s="485">
        <v>2304</v>
      </c>
      <c r="D64" s="485">
        <v>2395</v>
      </c>
      <c r="E64" s="485">
        <v>3135</v>
      </c>
      <c r="F64" s="485">
        <v>4403</v>
      </c>
      <c r="G64" s="485">
        <v>638</v>
      </c>
      <c r="H64" s="485">
        <v>784</v>
      </c>
      <c r="I64" s="485">
        <v>550</v>
      </c>
      <c r="J64" s="485">
        <v>17093</v>
      </c>
      <c r="K64" s="485">
        <v>2309</v>
      </c>
      <c r="L64" s="485">
        <v>640</v>
      </c>
      <c r="M64" s="485">
        <v>175</v>
      </c>
      <c r="N64" s="486">
        <v>3330</v>
      </c>
    </row>
    <row r="65" spans="1:14" ht="12.95" customHeight="1">
      <c r="A65" s="487" t="s">
        <v>241</v>
      </c>
      <c r="B65" s="485">
        <v>37743</v>
      </c>
      <c r="C65" s="485">
        <v>2293</v>
      </c>
      <c r="D65" s="485">
        <v>2392</v>
      </c>
      <c r="E65" s="485">
        <v>3116</v>
      </c>
      <c r="F65" s="485">
        <v>4404</v>
      </c>
      <c r="G65" s="485">
        <v>629</v>
      </c>
      <c r="H65" s="485">
        <v>791</v>
      </c>
      <c r="I65" s="485">
        <v>557</v>
      </c>
      <c r="J65" s="485">
        <v>17179</v>
      </c>
      <c r="K65" s="485">
        <v>2318</v>
      </c>
      <c r="L65" s="485">
        <v>621</v>
      </c>
      <c r="M65" s="485">
        <v>172</v>
      </c>
      <c r="N65" s="486">
        <v>3271</v>
      </c>
    </row>
    <row r="66" spans="1:14" ht="12.95" customHeight="1">
      <c r="A66" s="487" t="s">
        <v>242</v>
      </c>
      <c r="B66" s="485">
        <v>37752</v>
      </c>
      <c r="C66" s="485">
        <v>2282</v>
      </c>
      <c r="D66" s="485">
        <v>2386</v>
      </c>
      <c r="E66" s="485">
        <v>3097</v>
      </c>
      <c r="F66" s="485">
        <v>4403</v>
      </c>
      <c r="G66" s="485">
        <v>618</v>
      </c>
      <c r="H66" s="485">
        <v>799</v>
      </c>
      <c r="I66" s="485">
        <v>565</v>
      </c>
      <c r="J66" s="485">
        <v>17297</v>
      </c>
      <c r="K66" s="485">
        <v>2325</v>
      </c>
      <c r="L66" s="485">
        <v>602</v>
      </c>
      <c r="M66" s="485">
        <v>168</v>
      </c>
      <c r="N66" s="486">
        <v>3210</v>
      </c>
    </row>
    <row r="67" spans="1:14" ht="12.95" customHeight="1">
      <c r="A67" s="487" t="s">
        <v>243</v>
      </c>
      <c r="B67" s="485">
        <v>37847</v>
      </c>
      <c r="C67" s="485">
        <v>2255</v>
      </c>
      <c r="D67" s="485">
        <v>2379</v>
      </c>
      <c r="E67" s="485">
        <v>3079</v>
      </c>
      <c r="F67" s="485">
        <v>4402</v>
      </c>
      <c r="G67" s="485">
        <v>606</v>
      </c>
      <c r="H67" s="485">
        <v>807</v>
      </c>
      <c r="I67" s="485">
        <v>573</v>
      </c>
      <c r="J67" s="485">
        <v>17524</v>
      </c>
      <c r="K67" s="485">
        <v>2330</v>
      </c>
      <c r="L67" s="485">
        <v>583</v>
      </c>
      <c r="M67" s="485">
        <v>165</v>
      </c>
      <c r="N67" s="486">
        <v>3144</v>
      </c>
    </row>
    <row r="68" spans="1:14" ht="12.95" customHeight="1">
      <c r="A68" s="487" t="s">
        <v>244</v>
      </c>
      <c r="B68" s="485">
        <v>37688</v>
      </c>
      <c r="C68" s="485">
        <v>2233</v>
      </c>
      <c r="D68" s="485">
        <v>2370</v>
      </c>
      <c r="E68" s="485">
        <v>3064</v>
      </c>
      <c r="F68" s="485">
        <v>4399</v>
      </c>
      <c r="G68" s="485">
        <v>592</v>
      </c>
      <c r="H68" s="485">
        <v>816</v>
      </c>
      <c r="I68" s="485">
        <v>580</v>
      </c>
      <c r="J68" s="485">
        <v>17503</v>
      </c>
      <c r="K68" s="485">
        <v>2331</v>
      </c>
      <c r="L68" s="485">
        <v>565</v>
      </c>
      <c r="M68" s="485">
        <v>162</v>
      </c>
      <c r="N68" s="486">
        <v>3073</v>
      </c>
    </row>
    <row r="69" spans="1:14" ht="9" customHeight="1">
      <c r="A69" s="487"/>
      <c r="B69" s="485"/>
      <c r="C69" s="485"/>
      <c r="D69" s="485"/>
      <c r="E69" s="485"/>
      <c r="F69" s="485"/>
      <c r="G69" s="485"/>
      <c r="H69" s="485"/>
      <c r="I69" s="485"/>
      <c r="J69" s="485"/>
      <c r="K69" s="485"/>
      <c r="L69" s="485"/>
      <c r="M69" s="485"/>
      <c r="N69" s="486"/>
    </row>
    <row r="70" spans="1:14" ht="12.95" customHeight="1">
      <c r="A70" s="487" t="s">
        <v>245</v>
      </c>
      <c r="B70" s="485">
        <v>186177</v>
      </c>
      <c r="C70" s="485">
        <v>10597</v>
      </c>
      <c r="D70" s="485">
        <v>11716</v>
      </c>
      <c r="E70" s="485">
        <v>15017</v>
      </c>
      <c r="F70" s="485">
        <v>21644</v>
      </c>
      <c r="G70" s="485">
        <v>2888</v>
      </c>
      <c r="H70" s="485">
        <v>4325</v>
      </c>
      <c r="I70" s="485">
        <v>3034</v>
      </c>
      <c r="J70" s="485">
        <v>87109</v>
      </c>
      <c r="K70" s="485">
        <v>11492</v>
      </c>
      <c r="L70" s="485">
        <v>2716</v>
      </c>
      <c r="M70" s="485">
        <v>745</v>
      </c>
      <c r="N70" s="486">
        <v>14894</v>
      </c>
    </row>
    <row r="71" spans="1:14" ht="12.95" customHeight="1">
      <c r="A71" s="487" t="s">
        <v>246</v>
      </c>
      <c r="B71" s="485">
        <v>37370</v>
      </c>
      <c r="C71" s="485">
        <v>2197</v>
      </c>
      <c r="D71" s="485">
        <v>2318</v>
      </c>
      <c r="E71" s="485">
        <v>3047</v>
      </c>
      <c r="F71" s="485">
        <v>4376</v>
      </c>
      <c r="G71" s="485">
        <v>565</v>
      </c>
      <c r="H71" s="485">
        <v>811</v>
      </c>
      <c r="I71" s="485">
        <v>578</v>
      </c>
      <c r="J71" s="485">
        <v>17442</v>
      </c>
      <c r="K71" s="485">
        <v>2282</v>
      </c>
      <c r="L71" s="485">
        <v>551</v>
      </c>
      <c r="M71" s="485">
        <v>156</v>
      </c>
      <c r="N71" s="495">
        <v>3047</v>
      </c>
    </row>
    <row r="72" spans="1:14" ht="12.95" customHeight="1">
      <c r="A72" s="487" t="s">
        <v>247</v>
      </c>
      <c r="B72" s="485">
        <v>37189</v>
      </c>
      <c r="C72" s="485">
        <v>2160</v>
      </c>
      <c r="D72" s="485">
        <v>2334</v>
      </c>
      <c r="E72" s="485">
        <v>3029</v>
      </c>
      <c r="F72" s="485">
        <v>4353</v>
      </c>
      <c r="G72" s="485">
        <v>574</v>
      </c>
      <c r="H72" s="485">
        <v>839</v>
      </c>
      <c r="I72" s="485">
        <v>593</v>
      </c>
      <c r="J72" s="485">
        <v>17289</v>
      </c>
      <c r="K72" s="485">
        <v>2294</v>
      </c>
      <c r="L72" s="485">
        <v>550</v>
      </c>
      <c r="M72" s="485">
        <v>152</v>
      </c>
      <c r="N72" s="486">
        <v>3022</v>
      </c>
    </row>
    <row r="73" spans="1:14" ht="12.95" customHeight="1">
      <c r="A73" s="487" t="s">
        <v>248</v>
      </c>
      <c r="B73" s="485">
        <v>37206</v>
      </c>
      <c r="C73" s="485">
        <v>2120</v>
      </c>
      <c r="D73" s="485">
        <v>2346</v>
      </c>
      <c r="E73" s="485">
        <v>3007</v>
      </c>
      <c r="F73" s="485">
        <v>4330</v>
      </c>
      <c r="G73" s="485">
        <v>580</v>
      </c>
      <c r="H73" s="485">
        <v>866</v>
      </c>
      <c r="I73" s="485">
        <v>607</v>
      </c>
      <c r="J73" s="485">
        <v>17372</v>
      </c>
      <c r="K73" s="485">
        <v>2302</v>
      </c>
      <c r="L73" s="485">
        <v>543</v>
      </c>
      <c r="M73" s="485">
        <v>149</v>
      </c>
      <c r="N73" s="486">
        <v>2984</v>
      </c>
    </row>
    <row r="74" spans="1:14" ht="12.95" customHeight="1">
      <c r="A74" s="487" t="s">
        <v>249</v>
      </c>
      <c r="B74" s="485">
        <v>37211</v>
      </c>
      <c r="C74" s="485">
        <v>2080</v>
      </c>
      <c r="D74" s="485">
        <v>2355</v>
      </c>
      <c r="E74" s="485">
        <v>2981</v>
      </c>
      <c r="F74" s="485">
        <v>4305</v>
      </c>
      <c r="G74" s="485">
        <v>584</v>
      </c>
      <c r="H74" s="485">
        <v>892</v>
      </c>
      <c r="I74" s="485">
        <v>621</v>
      </c>
      <c r="J74" s="485">
        <v>17461</v>
      </c>
      <c r="K74" s="485">
        <v>2306</v>
      </c>
      <c r="L74" s="485">
        <v>538</v>
      </c>
      <c r="M74" s="485">
        <v>146</v>
      </c>
      <c r="N74" s="486">
        <v>2942</v>
      </c>
    </row>
    <row r="75" spans="1:14" ht="12.95" customHeight="1">
      <c r="A75" s="487" t="s">
        <v>250</v>
      </c>
      <c r="B75" s="485">
        <v>37201</v>
      </c>
      <c r="C75" s="485">
        <v>2040</v>
      </c>
      <c r="D75" s="485">
        <v>2363</v>
      </c>
      <c r="E75" s="485">
        <v>2953</v>
      </c>
      <c r="F75" s="485">
        <v>4280</v>
      </c>
      <c r="G75" s="485">
        <v>585</v>
      </c>
      <c r="H75" s="485">
        <v>917</v>
      </c>
      <c r="I75" s="485">
        <v>635</v>
      </c>
      <c r="J75" s="485">
        <v>17545</v>
      </c>
      <c r="K75" s="485">
        <v>2308</v>
      </c>
      <c r="L75" s="485">
        <v>534</v>
      </c>
      <c r="M75" s="485">
        <v>142</v>
      </c>
      <c r="N75" s="486">
        <v>2899</v>
      </c>
    </row>
    <row r="76" spans="1:14" ht="13.5" customHeight="1">
      <c r="A76" s="602" t="s">
        <v>224</v>
      </c>
      <c r="B76" s="602"/>
      <c r="C76" s="602"/>
      <c r="D76" s="602"/>
      <c r="E76" s="602"/>
      <c r="F76" s="602"/>
      <c r="G76" s="602"/>
      <c r="H76" s="602"/>
      <c r="I76" s="602"/>
      <c r="J76" s="602"/>
      <c r="K76" s="602"/>
      <c r="L76" s="602"/>
      <c r="M76" s="602"/>
      <c r="N76" s="602"/>
    </row>
    <row r="77" spans="1:14" ht="13.5" customHeight="1">
      <c r="A77" s="602" t="s">
        <v>272</v>
      </c>
      <c r="B77" s="602"/>
      <c r="C77" s="602"/>
      <c r="D77" s="602"/>
      <c r="E77" s="602"/>
      <c r="F77" s="602"/>
      <c r="G77" s="602"/>
      <c r="H77" s="602"/>
      <c r="I77" s="602"/>
      <c r="J77" s="602"/>
      <c r="K77" s="602"/>
      <c r="L77" s="602"/>
      <c r="M77" s="602"/>
      <c r="N77" s="602"/>
    </row>
    <row r="78" spans="1:14" ht="7.5" customHeight="1">
      <c r="A78" s="480"/>
      <c r="B78" s="480"/>
      <c r="C78" s="480"/>
      <c r="D78" s="480"/>
      <c r="E78" s="480"/>
      <c r="F78" s="480"/>
      <c r="G78" s="480"/>
      <c r="H78" s="480"/>
      <c r="I78" s="480"/>
      <c r="J78" s="480"/>
      <c r="K78" s="480"/>
      <c r="L78" s="480"/>
      <c r="M78" s="480"/>
      <c r="N78" s="480"/>
    </row>
    <row r="79" spans="1:14" ht="17.25" customHeight="1">
      <c r="A79" s="603" t="s">
        <v>226</v>
      </c>
      <c r="B79" s="606" t="s">
        <v>227</v>
      </c>
      <c r="C79" s="607"/>
      <c r="D79" s="607"/>
      <c r="E79" s="607"/>
      <c r="F79" s="607"/>
      <c r="G79" s="607"/>
      <c r="H79" s="607"/>
      <c r="I79" s="607"/>
      <c r="J79" s="607"/>
      <c r="K79" s="607"/>
      <c r="L79" s="607"/>
      <c r="M79" s="607"/>
      <c r="N79" s="607"/>
    </row>
    <row r="80" spans="1:14" ht="13.5" customHeight="1">
      <c r="A80" s="604"/>
      <c r="B80" s="608" t="s">
        <v>228</v>
      </c>
      <c r="C80" s="600" t="s">
        <v>38</v>
      </c>
      <c r="D80" s="601"/>
      <c r="E80" s="601"/>
      <c r="F80" s="601"/>
      <c r="G80" s="601"/>
      <c r="H80" s="601"/>
      <c r="I80" s="601"/>
      <c r="J80" s="601"/>
      <c r="K80" s="611"/>
      <c r="L80" s="600" t="s">
        <v>229</v>
      </c>
      <c r="M80" s="601"/>
      <c r="N80" s="601"/>
    </row>
    <row r="81" spans="1:14" ht="13.5" customHeight="1">
      <c r="A81" s="604"/>
      <c r="B81" s="609"/>
      <c r="C81" s="598" t="s">
        <v>230</v>
      </c>
      <c r="D81" s="598" t="s">
        <v>41</v>
      </c>
      <c r="E81" s="598" t="s">
        <v>42</v>
      </c>
      <c r="F81" s="598" t="s">
        <v>43</v>
      </c>
      <c r="G81" s="598" t="s">
        <v>44</v>
      </c>
      <c r="H81" s="598" t="s">
        <v>45</v>
      </c>
      <c r="I81" s="598" t="s">
        <v>231</v>
      </c>
      <c r="J81" s="598" t="s">
        <v>47</v>
      </c>
      <c r="K81" s="598" t="s">
        <v>49</v>
      </c>
      <c r="L81" s="612" t="s">
        <v>221</v>
      </c>
      <c r="M81" s="598" t="s">
        <v>222</v>
      </c>
      <c r="N81" s="608" t="s">
        <v>223</v>
      </c>
    </row>
    <row r="82" spans="1:14" ht="13.5" customHeight="1">
      <c r="A82" s="605"/>
      <c r="B82" s="610"/>
      <c r="C82" s="599"/>
      <c r="D82" s="599"/>
      <c r="E82" s="599"/>
      <c r="F82" s="599"/>
      <c r="G82" s="599"/>
      <c r="H82" s="599"/>
      <c r="I82" s="599"/>
      <c r="J82" s="599"/>
      <c r="K82" s="599"/>
      <c r="L82" s="599"/>
      <c r="M82" s="599"/>
      <c r="N82" s="610"/>
    </row>
    <row r="83" spans="1:14" ht="6.75" customHeight="1">
      <c r="A83" s="497"/>
      <c r="B83" s="498"/>
      <c r="C83" s="498"/>
      <c r="D83" s="498"/>
      <c r="E83" s="498"/>
      <c r="F83" s="498"/>
      <c r="G83" s="498"/>
      <c r="H83" s="498"/>
      <c r="I83" s="498"/>
      <c r="J83" s="498"/>
      <c r="K83" s="498"/>
      <c r="L83" s="498"/>
      <c r="M83" s="498"/>
      <c r="N83" s="499"/>
    </row>
    <row r="84" spans="1:14" ht="12.95" customHeight="1">
      <c r="A84" s="500" t="s">
        <v>273</v>
      </c>
      <c r="B84" s="501"/>
      <c r="C84" s="501"/>
      <c r="D84" s="501"/>
      <c r="E84" s="501"/>
      <c r="F84" s="501"/>
      <c r="G84" s="501"/>
      <c r="H84" s="501"/>
      <c r="I84" s="501"/>
      <c r="J84" s="501"/>
      <c r="K84" s="501"/>
      <c r="L84" s="501"/>
      <c r="M84" s="501"/>
      <c r="N84" s="502"/>
    </row>
    <row r="85" spans="1:14" ht="12.95" customHeight="1">
      <c r="A85" s="500" t="s">
        <v>274</v>
      </c>
      <c r="B85" s="503"/>
      <c r="C85" s="503"/>
      <c r="D85" s="503"/>
      <c r="E85" s="503"/>
      <c r="F85" s="503"/>
      <c r="G85" s="503"/>
      <c r="H85" s="503"/>
      <c r="I85" s="503"/>
      <c r="J85" s="503"/>
      <c r="K85" s="503"/>
      <c r="L85" s="503"/>
      <c r="M85" s="503"/>
      <c r="N85" s="504"/>
    </row>
    <row r="86" spans="1:14" ht="12.95" customHeight="1">
      <c r="A86" s="487" t="s">
        <v>251</v>
      </c>
      <c r="B86" s="505">
        <v>184931</v>
      </c>
      <c r="C86" s="505">
        <v>9611</v>
      </c>
      <c r="D86" s="505">
        <v>11876</v>
      </c>
      <c r="E86" s="505">
        <v>14094</v>
      </c>
      <c r="F86" s="505">
        <v>20761</v>
      </c>
      <c r="G86" s="505">
        <v>2950</v>
      </c>
      <c r="H86" s="505">
        <v>4874</v>
      </c>
      <c r="I86" s="505">
        <v>3357</v>
      </c>
      <c r="J86" s="505">
        <v>88654</v>
      </c>
      <c r="K86" s="505">
        <v>11531</v>
      </c>
      <c r="L86" s="505">
        <v>2747</v>
      </c>
      <c r="M86" s="505">
        <v>664</v>
      </c>
      <c r="N86" s="506">
        <v>13812</v>
      </c>
    </row>
    <row r="87" spans="1:14" ht="12.95" customHeight="1">
      <c r="A87" s="487" t="s">
        <v>252</v>
      </c>
      <c r="B87" s="505">
        <v>37157</v>
      </c>
      <c r="C87" s="505">
        <v>2001</v>
      </c>
      <c r="D87" s="505">
        <v>2368</v>
      </c>
      <c r="E87" s="505">
        <v>2918</v>
      </c>
      <c r="F87" s="505">
        <v>4239</v>
      </c>
      <c r="G87" s="505">
        <v>585</v>
      </c>
      <c r="H87" s="505">
        <v>939</v>
      </c>
      <c r="I87" s="505">
        <v>648</v>
      </c>
      <c r="J87" s="505">
        <v>17624</v>
      </c>
      <c r="K87" s="505">
        <v>2308</v>
      </c>
      <c r="L87" s="505">
        <v>535</v>
      </c>
      <c r="M87" s="505">
        <v>139</v>
      </c>
      <c r="N87" s="506">
        <v>2853</v>
      </c>
    </row>
    <row r="88" spans="1:14" ht="12.95" customHeight="1">
      <c r="A88" s="487" t="s">
        <v>253</v>
      </c>
      <c r="B88" s="505">
        <v>37107</v>
      </c>
      <c r="C88" s="505">
        <v>1962</v>
      </c>
      <c r="D88" s="505">
        <v>2371</v>
      </c>
      <c r="E88" s="505">
        <v>2860</v>
      </c>
      <c r="F88" s="505">
        <v>4197</v>
      </c>
      <c r="G88" s="505">
        <v>586</v>
      </c>
      <c r="H88" s="505">
        <v>958</v>
      </c>
      <c r="I88" s="505">
        <v>660</v>
      </c>
      <c r="J88" s="505">
        <v>17723</v>
      </c>
      <c r="K88" s="505">
        <v>2306</v>
      </c>
      <c r="L88" s="505">
        <v>541</v>
      </c>
      <c r="M88" s="505">
        <v>136</v>
      </c>
      <c r="N88" s="506">
        <v>2807</v>
      </c>
    </row>
    <row r="89" spans="1:14" ht="12.95" customHeight="1">
      <c r="A89" s="487" t="s">
        <v>254</v>
      </c>
      <c r="B89" s="505">
        <v>37020</v>
      </c>
      <c r="C89" s="505">
        <v>1923</v>
      </c>
      <c r="D89" s="505">
        <v>2374</v>
      </c>
      <c r="E89" s="505">
        <v>2817</v>
      </c>
      <c r="F89" s="505">
        <v>4155</v>
      </c>
      <c r="G89" s="505">
        <v>588</v>
      </c>
      <c r="H89" s="505">
        <v>976</v>
      </c>
      <c r="I89" s="505">
        <v>672</v>
      </c>
      <c r="J89" s="505">
        <v>17768</v>
      </c>
      <c r="K89" s="505">
        <v>2305</v>
      </c>
      <c r="L89" s="505">
        <v>548</v>
      </c>
      <c r="M89" s="505">
        <v>132</v>
      </c>
      <c r="N89" s="506">
        <v>2762</v>
      </c>
    </row>
    <row r="90" spans="1:14" ht="12.95" customHeight="1">
      <c r="A90" s="487" t="s">
        <v>255</v>
      </c>
      <c r="B90" s="505">
        <v>36900</v>
      </c>
      <c r="C90" s="505">
        <v>1883</v>
      </c>
      <c r="D90" s="505">
        <v>2378</v>
      </c>
      <c r="E90" s="505">
        <v>2773</v>
      </c>
      <c r="F90" s="505">
        <v>4110</v>
      </c>
      <c r="G90" s="505">
        <v>592</v>
      </c>
      <c r="H90" s="505">
        <v>992</v>
      </c>
      <c r="I90" s="505">
        <v>683</v>
      </c>
      <c r="J90" s="505">
        <v>17780</v>
      </c>
      <c r="K90" s="505">
        <v>2305</v>
      </c>
      <c r="L90" s="505">
        <v>557</v>
      </c>
      <c r="M90" s="505">
        <v>130</v>
      </c>
      <c r="N90" s="506">
        <v>2717</v>
      </c>
    </row>
    <row r="91" spans="1:14" ht="12.95" customHeight="1">
      <c r="A91" s="487" t="s">
        <v>256</v>
      </c>
      <c r="B91" s="507">
        <v>36747</v>
      </c>
      <c r="C91" s="507">
        <v>1842</v>
      </c>
      <c r="D91" s="507">
        <v>2385</v>
      </c>
      <c r="E91" s="507">
        <v>2726</v>
      </c>
      <c r="F91" s="507">
        <v>4060</v>
      </c>
      <c r="G91" s="507">
        <v>599</v>
      </c>
      <c r="H91" s="507">
        <v>1009</v>
      </c>
      <c r="I91" s="507">
        <v>694</v>
      </c>
      <c r="J91" s="507">
        <v>17759</v>
      </c>
      <c r="K91" s="507">
        <v>2307</v>
      </c>
      <c r="L91" s="507">
        <v>566</v>
      </c>
      <c r="M91" s="507">
        <v>127</v>
      </c>
      <c r="N91" s="506">
        <v>2673</v>
      </c>
    </row>
    <row r="92" spans="1:14" ht="6" customHeight="1">
      <c r="A92" s="487"/>
      <c r="B92" s="507"/>
      <c r="C92" s="507"/>
      <c r="D92" s="507"/>
      <c r="E92" s="507"/>
      <c r="F92" s="507"/>
      <c r="G92" s="507"/>
      <c r="H92" s="507"/>
      <c r="I92" s="507"/>
      <c r="J92" s="507"/>
      <c r="K92" s="507"/>
      <c r="L92" s="507"/>
      <c r="M92" s="507"/>
      <c r="N92" s="506"/>
    </row>
    <row r="93" spans="1:14" ht="12.95" customHeight="1">
      <c r="A93" s="487" t="s">
        <v>257</v>
      </c>
      <c r="B93" s="508">
        <v>179023</v>
      </c>
      <c r="C93" s="508">
        <v>8691</v>
      </c>
      <c r="D93" s="508">
        <v>12324</v>
      </c>
      <c r="E93" s="508">
        <v>13164</v>
      </c>
      <c r="F93" s="508">
        <v>19463</v>
      </c>
      <c r="G93" s="508">
        <v>3008</v>
      </c>
      <c r="H93" s="508">
        <v>4957</v>
      </c>
      <c r="I93" s="508">
        <v>3580</v>
      </c>
      <c r="J93" s="508">
        <v>88084</v>
      </c>
      <c r="K93" s="508">
        <v>11212</v>
      </c>
      <c r="L93" s="508">
        <v>2532</v>
      </c>
      <c r="M93" s="508">
        <v>740</v>
      </c>
      <c r="N93" s="509">
        <v>11268</v>
      </c>
    </row>
    <row r="94" spans="1:14" ht="12.95" customHeight="1">
      <c r="A94" s="487" t="s">
        <v>258</v>
      </c>
      <c r="B94" s="508">
        <v>166836</v>
      </c>
      <c r="C94" s="508">
        <v>7188</v>
      </c>
      <c r="D94" s="508">
        <v>11573</v>
      </c>
      <c r="E94" s="508">
        <v>11243</v>
      </c>
      <c r="F94" s="508">
        <v>17281</v>
      </c>
      <c r="G94" s="508">
        <v>2875</v>
      </c>
      <c r="H94" s="508">
        <v>4795</v>
      </c>
      <c r="I94" s="508">
        <v>3501</v>
      </c>
      <c r="J94" s="508">
        <v>85132</v>
      </c>
      <c r="K94" s="508">
        <v>10344</v>
      </c>
      <c r="L94" s="508">
        <v>2281</v>
      </c>
      <c r="M94" s="508">
        <v>598</v>
      </c>
      <c r="N94" s="509">
        <v>10025</v>
      </c>
    </row>
    <row r="95" spans="1:14" ht="12.95" customHeight="1">
      <c r="A95" s="487" t="s">
        <v>259</v>
      </c>
      <c r="B95" s="508">
        <v>158793</v>
      </c>
      <c r="C95" s="508">
        <v>6254</v>
      </c>
      <c r="D95" s="508">
        <v>10526</v>
      </c>
      <c r="E95" s="508">
        <v>10774</v>
      </c>
      <c r="F95" s="508">
        <v>14944</v>
      </c>
      <c r="G95" s="508">
        <v>2430</v>
      </c>
      <c r="H95" s="508">
        <v>4630</v>
      </c>
      <c r="I95" s="508">
        <v>3316</v>
      </c>
      <c r="J95" s="508">
        <v>86122</v>
      </c>
      <c r="K95" s="508">
        <v>9534</v>
      </c>
      <c r="L95" s="508">
        <v>1711</v>
      </c>
      <c r="M95" s="508">
        <v>522</v>
      </c>
      <c r="N95" s="509">
        <v>8030</v>
      </c>
    </row>
    <row r="96" spans="1:14" ht="12.95" customHeight="1">
      <c r="A96" s="487" t="s">
        <v>260</v>
      </c>
      <c r="B96" s="508">
        <v>152777</v>
      </c>
      <c r="C96" s="508">
        <v>5728</v>
      </c>
      <c r="D96" s="508">
        <v>9489</v>
      </c>
      <c r="E96" s="508">
        <v>10029</v>
      </c>
      <c r="F96" s="508">
        <v>13536</v>
      </c>
      <c r="G96" s="508">
        <v>1772</v>
      </c>
      <c r="H96" s="508">
        <v>4289</v>
      </c>
      <c r="I96" s="508">
        <v>3332</v>
      </c>
      <c r="J96" s="508">
        <v>89508</v>
      </c>
      <c r="K96" s="508">
        <v>8630</v>
      </c>
      <c r="L96" s="508">
        <v>837</v>
      </c>
      <c r="M96" s="508">
        <v>402</v>
      </c>
      <c r="N96" s="509">
        <v>5225</v>
      </c>
    </row>
    <row r="97" spans="1:14" ht="12.95" customHeight="1">
      <c r="A97" s="487" t="s">
        <v>261</v>
      </c>
      <c r="B97" s="508">
        <v>145734</v>
      </c>
      <c r="C97" s="508">
        <v>4779</v>
      </c>
      <c r="D97" s="508">
        <v>7654</v>
      </c>
      <c r="E97" s="508">
        <v>9010</v>
      </c>
      <c r="F97" s="508">
        <v>12253</v>
      </c>
      <c r="G97" s="508">
        <v>1476</v>
      </c>
      <c r="H97" s="508">
        <v>3577</v>
      </c>
      <c r="I97" s="508">
        <v>2854</v>
      </c>
      <c r="J97" s="508">
        <v>93783</v>
      </c>
      <c r="K97" s="508">
        <v>6280</v>
      </c>
      <c r="L97" s="508">
        <v>381</v>
      </c>
      <c r="M97" s="508">
        <v>299</v>
      </c>
      <c r="N97" s="509">
        <v>3388</v>
      </c>
    </row>
    <row r="98" spans="1:14" ht="12.95" customHeight="1">
      <c r="A98" s="487" t="s">
        <v>262</v>
      </c>
      <c r="B98" s="508">
        <v>136697</v>
      </c>
      <c r="C98" s="508">
        <v>4350</v>
      </c>
      <c r="D98" s="508">
        <v>7199</v>
      </c>
      <c r="E98" s="508">
        <v>8629</v>
      </c>
      <c r="F98" s="508">
        <v>11735</v>
      </c>
      <c r="G98" s="508">
        <v>1384</v>
      </c>
      <c r="H98" s="508">
        <v>3382</v>
      </c>
      <c r="I98" s="508">
        <v>3108</v>
      </c>
      <c r="J98" s="508">
        <v>87720</v>
      </c>
      <c r="K98" s="508">
        <v>5615</v>
      </c>
      <c r="L98" s="508">
        <v>426</v>
      </c>
      <c r="M98" s="508">
        <v>228</v>
      </c>
      <c r="N98" s="509">
        <v>2921</v>
      </c>
    </row>
    <row r="99" spans="1:14" ht="12.95" customHeight="1">
      <c r="A99" s="487" t="s">
        <v>263</v>
      </c>
      <c r="B99" s="508">
        <v>121428</v>
      </c>
      <c r="C99" s="508">
        <v>3575</v>
      </c>
      <c r="D99" s="508">
        <v>6922</v>
      </c>
      <c r="E99" s="508">
        <v>7803</v>
      </c>
      <c r="F99" s="508">
        <v>12382</v>
      </c>
      <c r="G99" s="508">
        <v>1275</v>
      </c>
      <c r="H99" s="508">
        <v>3502</v>
      </c>
      <c r="I99" s="508">
        <v>3226</v>
      </c>
      <c r="J99" s="508">
        <v>74077</v>
      </c>
      <c r="K99" s="508">
        <v>5690</v>
      </c>
      <c r="L99" s="508">
        <v>483</v>
      </c>
      <c r="M99" s="508">
        <v>203</v>
      </c>
      <c r="N99" s="509">
        <v>2290</v>
      </c>
    </row>
    <row r="100" spans="1:14" ht="12.95" customHeight="1">
      <c r="A100" s="487" t="s">
        <v>264</v>
      </c>
      <c r="B100" s="508">
        <v>102281</v>
      </c>
      <c r="C100" s="508">
        <v>3095</v>
      </c>
      <c r="D100" s="508">
        <v>6144</v>
      </c>
      <c r="E100" s="508">
        <v>6602</v>
      </c>
      <c r="F100" s="508">
        <v>11858</v>
      </c>
      <c r="G100" s="508">
        <v>1162</v>
      </c>
      <c r="H100" s="508">
        <v>3229</v>
      </c>
      <c r="I100" s="508">
        <v>2947</v>
      </c>
      <c r="J100" s="508">
        <v>58679</v>
      </c>
      <c r="K100" s="508">
        <v>5805</v>
      </c>
      <c r="L100" s="508">
        <v>495</v>
      </c>
      <c r="M100" s="508">
        <v>190</v>
      </c>
      <c r="N100" s="509">
        <v>2075</v>
      </c>
    </row>
    <row r="101" spans="1:14" ht="12.95" customHeight="1">
      <c r="A101" s="487" t="s">
        <v>265</v>
      </c>
      <c r="B101" s="508">
        <v>82346</v>
      </c>
      <c r="C101" s="508">
        <v>2364</v>
      </c>
      <c r="D101" s="508">
        <v>5240</v>
      </c>
      <c r="E101" s="508">
        <v>5094</v>
      </c>
      <c r="F101" s="508">
        <v>10308</v>
      </c>
      <c r="G101" s="508">
        <v>1008</v>
      </c>
      <c r="H101" s="508">
        <v>3015</v>
      </c>
      <c r="I101" s="508">
        <v>2711</v>
      </c>
      <c r="J101" s="508">
        <v>44493</v>
      </c>
      <c r="K101" s="508">
        <v>5460</v>
      </c>
      <c r="L101" s="508">
        <v>570</v>
      </c>
      <c r="M101" s="508">
        <v>185</v>
      </c>
      <c r="N101" s="509">
        <v>1898</v>
      </c>
    </row>
    <row r="102" spans="1:14" ht="12.95" customHeight="1">
      <c r="A102" s="487" t="s">
        <v>266</v>
      </c>
      <c r="B102" s="508">
        <v>61869</v>
      </c>
      <c r="C102" s="508">
        <v>1595</v>
      </c>
      <c r="D102" s="508">
        <v>4058</v>
      </c>
      <c r="E102" s="508">
        <v>3802</v>
      </c>
      <c r="F102" s="508">
        <v>8023</v>
      </c>
      <c r="G102" s="508">
        <v>867</v>
      </c>
      <c r="H102" s="508">
        <v>2479</v>
      </c>
      <c r="I102" s="508">
        <v>2282</v>
      </c>
      <c r="J102" s="508">
        <v>32059</v>
      </c>
      <c r="K102" s="508">
        <v>4652</v>
      </c>
      <c r="L102" s="508">
        <v>494</v>
      </c>
      <c r="M102" s="508">
        <v>159</v>
      </c>
      <c r="N102" s="509">
        <v>1399</v>
      </c>
    </row>
    <row r="103" spans="1:14" ht="12.95" customHeight="1">
      <c r="A103" s="487" t="s">
        <v>267</v>
      </c>
      <c r="B103" s="508">
        <v>45329</v>
      </c>
      <c r="C103" s="508">
        <v>1230</v>
      </c>
      <c r="D103" s="508">
        <v>3154</v>
      </c>
      <c r="E103" s="508">
        <v>2674</v>
      </c>
      <c r="F103" s="508">
        <v>6055</v>
      </c>
      <c r="G103" s="508">
        <v>683</v>
      </c>
      <c r="H103" s="508">
        <v>1993</v>
      </c>
      <c r="I103" s="508">
        <v>1958</v>
      </c>
      <c r="J103" s="508">
        <v>22281</v>
      </c>
      <c r="K103" s="508">
        <v>3482</v>
      </c>
      <c r="L103" s="508">
        <v>512</v>
      </c>
      <c r="M103" s="508">
        <v>113</v>
      </c>
      <c r="N103" s="509">
        <v>1194</v>
      </c>
    </row>
    <row r="104" spans="1:14" ht="12.95" customHeight="1">
      <c r="A104" s="487" t="s">
        <v>268</v>
      </c>
      <c r="B104" s="508">
        <v>31963</v>
      </c>
      <c r="C104" s="508">
        <v>751</v>
      </c>
      <c r="D104" s="508">
        <v>2485</v>
      </c>
      <c r="E104" s="508">
        <v>1775</v>
      </c>
      <c r="F104" s="508">
        <v>4261</v>
      </c>
      <c r="G104" s="508">
        <v>516</v>
      </c>
      <c r="H104" s="508">
        <v>1502</v>
      </c>
      <c r="I104" s="508">
        <v>1457</v>
      </c>
      <c r="J104" s="508">
        <v>15364</v>
      </c>
      <c r="K104" s="508">
        <v>2649</v>
      </c>
      <c r="L104" s="508">
        <v>354</v>
      </c>
      <c r="M104" s="508">
        <v>74</v>
      </c>
      <c r="N104" s="509">
        <v>775</v>
      </c>
    </row>
    <row r="105" spans="1:14" ht="12.95" customHeight="1">
      <c r="A105" s="487" t="s">
        <v>269</v>
      </c>
      <c r="B105" s="508">
        <v>20693</v>
      </c>
      <c r="C105" s="508">
        <v>435</v>
      </c>
      <c r="D105" s="508">
        <v>1693</v>
      </c>
      <c r="E105" s="508">
        <v>1122</v>
      </c>
      <c r="F105" s="508">
        <v>2910</v>
      </c>
      <c r="G105" s="508">
        <v>400</v>
      </c>
      <c r="H105" s="508">
        <v>939</v>
      </c>
      <c r="I105" s="508">
        <v>909</v>
      </c>
      <c r="J105" s="508">
        <v>9558</v>
      </c>
      <c r="K105" s="508">
        <v>1898</v>
      </c>
      <c r="L105" s="508">
        <v>264</v>
      </c>
      <c r="M105" s="508">
        <v>50</v>
      </c>
      <c r="N105" s="509">
        <v>515</v>
      </c>
    </row>
    <row r="106" spans="1:14" ht="12.95" customHeight="1">
      <c r="A106" s="487" t="s">
        <v>270</v>
      </c>
      <c r="B106" s="508">
        <v>19391</v>
      </c>
      <c r="C106" s="508">
        <v>252</v>
      </c>
      <c r="D106" s="508">
        <v>1613</v>
      </c>
      <c r="E106" s="508">
        <v>1094</v>
      </c>
      <c r="F106" s="508">
        <v>2796</v>
      </c>
      <c r="G106" s="508">
        <v>297</v>
      </c>
      <c r="H106" s="508">
        <v>708</v>
      </c>
      <c r="I106" s="508">
        <v>818</v>
      </c>
      <c r="J106" s="508">
        <v>9612</v>
      </c>
      <c r="K106" s="508">
        <v>1619</v>
      </c>
      <c r="L106" s="508">
        <v>208</v>
      </c>
      <c r="M106" s="508">
        <v>26</v>
      </c>
      <c r="N106" s="509">
        <v>348</v>
      </c>
    </row>
    <row r="107" spans="1:14" ht="9.75" customHeight="1">
      <c r="A107" s="490"/>
      <c r="B107" s="510"/>
      <c r="C107" s="510"/>
      <c r="D107" s="510"/>
      <c r="E107" s="510"/>
      <c r="F107" s="510"/>
      <c r="G107" s="510"/>
      <c r="H107" s="510"/>
      <c r="I107" s="510"/>
      <c r="J107" s="510"/>
      <c r="K107" s="510"/>
      <c r="L107" s="510"/>
      <c r="M107" s="510"/>
      <c r="N107" s="511"/>
    </row>
    <row r="108" spans="1:14" ht="12.95" customHeight="1">
      <c r="A108" s="487" t="s">
        <v>275</v>
      </c>
      <c r="B108" s="505">
        <v>2163645</v>
      </c>
      <c r="C108" s="505">
        <v>90928</v>
      </c>
      <c r="D108" s="505">
        <v>131332</v>
      </c>
      <c r="E108" s="505">
        <v>149376</v>
      </c>
      <c r="F108" s="505">
        <v>232667</v>
      </c>
      <c r="G108" s="505">
        <v>27155</v>
      </c>
      <c r="H108" s="505">
        <v>59071</v>
      </c>
      <c r="I108" s="505">
        <v>47711</v>
      </c>
      <c r="J108" s="505">
        <v>1157429</v>
      </c>
      <c r="K108" s="505">
        <v>120050</v>
      </c>
      <c r="L108" s="505">
        <v>24863</v>
      </c>
      <c r="M108" s="505">
        <v>6312</v>
      </c>
      <c r="N108" s="506">
        <v>116751</v>
      </c>
    </row>
    <row r="109" spans="1:14" ht="9.75" customHeight="1">
      <c r="A109" s="494"/>
      <c r="B109" s="505"/>
      <c r="C109" s="505"/>
      <c r="D109" s="505"/>
      <c r="E109" s="505"/>
      <c r="F109" s="505"/>
      <c r="G109" s="505"/>
      <c r="H109" s="505"/>
      <c r="I109" s="505"/>
      <c r="J109" s="505"/>
      <c r="K109" s="505"/>
      <c r="L109" s="505"/>
      <c r="M109" s="505"/>
      <c r="N109" s="506"/>
    </row>
    <row r="110" spans="1:14" ht="12.95" customHeight="1">
      <c r="A110" s="487" t="s">
        <v>233</v>
      </c>
      <c r="B110" s="505">
        <v>180605</v>
      </c>
      <c r="C110" s="505">
        <v>11586</v>
      </c>
      <c r="D110" s="505">
        <v>11279</v>
      </c>
      <c r="E110" s="505">
        <v>15085</v>
      </c>
      <c r="F110" s="505">
        <v>21104</v>
      </c>
      <c r="G110" s="505">
        <v>3134</v>
      </c>
      <c r="H110" s="505">
        <v>3612</v>
      </c>
      <c r="I110" s="505">
        <v>2514</v>
      </c>
      <c r="J110" s="505">
        <v>80171</v>
      </c>
      <c r="K110" s="505">
        <v>10928</v>
      </c>
      <c r="L110" s="505">
        <v>3421</v>
      </c>
      <c r="M110" s="505">
        <v>892</v>
      </c>
      <c r="N110" s="506">
        <v>16879</v>
      </c>
    </row>
    <row r="111" spans="1:14" ht="12.95" customHeight="1">
      <c r="A111" s="487" t="s">
        <v>234</v>
      </c>
      <c r="B111" s="505">
        <v>36150</v>
      </c>
      <c r="C111" s="505">
        <v>2414</v>
      </c>
      <c r="D111" s="505">
        <v>2225</v>
      </c>
      <c r="E111" s="505">
        <v>3044</v>
      </c>
      <c r="F111" s="505">
        <v>4229</v>
      </c>
      <c r="G111" s="505">
        <v>635</v>
      </c>
      <c r="H111" s="505">
        <v>703</v>
      </c>
      <c r="I111" s="505">
        <v>489</v>
      </c>
      <c r="J111" s="505">
        <v>15844</v>
      </c>
      <c r="K111" s="505">
        <v>2158</v>
      </c>
      <c r="L111" s="505">
        <v>729</v>
      </c>
      <c r="M111" s="505">
        <v>185</v>
      </c>
      <c r="N111" s="506">
        <v>3495</v>
      </c>
    </row>
    <row r="112" spans="1:14" ht="12.95" customHeight="1">
      <c r="A112" s="487" t="s">
        <v>235</v>
      </c>
      <c r="B112" s="505">
        <v>36138</v>
      </c>
      <c r="C112" s="505">
        <v>2360</v>
      </c>
      <c r="D112" s="505">
        <v>2241</v>
      </c>
      <c r="E112" s="505">
        <v>3027</v>
      </c>
      <c r="F112" s="505">
        <v>4222</v>
      </c>
      <c r="G112" s="505">
        <v>631</v>
      </c>
      <c r="H112" s="505">
        <v>713</v>
      </c>
      <c r="I112" s="505">
        <v>496</v>
      </c>
      <c r="J112" s="505">
        <v>15959</v>
      </c>
      <c r="K112" s="505">
        <v>2172</v>
      </c>
      <c r="L112" s="505">
        <v>706</v>
      </c>
      <c r="M112" s="505">
        <v>181</v>
      </c>
      <c r="N112" s="512">
        <v>3430</v>
      </c>
    </row>
    <row r="113" spans="1:14" ht="12.95" customHeight="1">
      <c r="A113" s="487" t="s">
        <v>236</v>
      </c>
      <c r="B113" s="505">
        <v>36102</v>
      </c>
      <c r="C113" s="507">
        <v>2312</v>
      </c>
      <c r="D113" s="507">
        <v>2258</v>
      </c>
      <c r="E113" s="507">
        <v>3014</v>
      </c>
      <c r="F113" s="507">
        <v>4220</v>
      </c>
      <c r="G113" s="507">
        <v>628</v>
      </c>
      <c r="H113" s="507">
        <v>723</v>
      </c>
      <c r="I113" s="507">
        <v>503</v>
      </c>
      <c r="J113" s="507">
        <v>16022</v>
      </c>
      <c r="K113" s="507">
        <v>2187</v>
      </c>
      <c r="L113" s="507">
        <v>684</v>
      </c>
      <c r="M113" s="507">
        <v>178</v>
      </c>
      <c r="N113" s="506">
        <v>3373</v>
      </c>
    </row>
    <row r="114" spans="1:14" ht="12.95" customHeight="1">
      <c r="A114" s="487" t="s">
        <v>237</v>
      </c>
      <c r="B114" s="505">
        <v>36100</v>
      </c>
      <c r="C114" s="505">
        <v>2270</v>
      </c>
      <c r="D114" s="505">
        <v>2272</v>
      </c>
      <c r="E114" s="505">
        <v>3004</v>
      </c>
      <c r="F114" s="505">
        <v>4218</v>
      </c>
      <c r="G114" s="505">
        <v>623</v>
      </c>
      <c r="H114" s="505">
        <v>732</v>
      </c>
      <c r="I114" s="505">
        <v>510</v>
      </c>
      <c r="J114" s="505">
        <v>16114</v>
      </c>
      <c r="K114" s="505">
        <v>2200</v>
      </c>
      <c r="L114" s="505">
        <v>662</v>
      </c>
      <c r="M114" s="505">
        <v>176</v>
      </c>
      <c r="N114" s="506">
        <v>3319</v>
      </c>
    </row>
    <row r="115" spans="1:14" ht="12.95" customHeight="1">
      <c r="A115" s="487" t="s">
        <v>238</v>
      </c>
      <c r="B115" s="505">
        <v>36115</v>
      </c>
      <c r="C115" s="505">
        <v>2230</v>
      </c>
      <c r="D115" s="505">
        <v>2283</v>
      </c>
      <c r="E115" s="505">
        <v>2996</v>
      </c>
      <c r="F115" s="505">
        <v>4215</v>
      </c>
      <c r="G115" s="505">
        <v>617</v>
      </c>
      <c r="H115" s="505">
        <v>741</v>
      </c>
      <c r="I115" s="505">
        <v>516</v>
      </c>
      <c r="J115" s="505">
        <v>16232</v>
      </c>
      <c r="K115" s="505">
        <v>2211</v>
      </c>
      <c r="L115" s="505">
        <v>640</v>
      </c>
      <c r="M115" s="505">
        <v>172</v>
      </c>
      <c r="N115" s="506">
        <v>3262</v>
      </c>
    </row>
    <row r="116" spans="1:14" ht="9.75" customHeight="1">
      <c r="A116" s="487"/>
      <c r="B116" s="505"/>
      <c r="C116" s="505"/>
      <c r="D116" s="505"/>
      <c r="E116" s="505"/>
      <c r="F116" s="505"/>
      <c r="G116" s="505"/>
      <c r="H116" s="505"/>
      <c r="I116" s="505"/>
      <c r="J116" s="505"/>
      <c r="K116" s="505"/>
      <c r="L116" s="505"/>
      <c r="M116" s="505"/>
      <c r="N116" s="506"/>
    </row>
    <row r="117" spans="1:14" ht="12.95" customHeight="1">
      <c r="A117" s="487" t="s">
        <v>239</v>
      </c>
      <c r="B117" s="505">
        <v>180836</v>
      </c>
      <c r="C117" s="505">
        <v>10830</v>
      </c>
      <c r="D117" s="505">
        <v>11374</v>
      </c>
      <c r="E117" s="505">
        <v>14763</v>
      </c>
      <c r="F117" s="505">
        <v>21055</v>
      </c>
      <c r="G117" s="505">
        <v>2955</v>
      </c>
      <c r="H117" s="505">
        <v>3818</v>
      </c>
      <c r="I117" s="505">
        <v>2691</v>
      </c>
      <c r="J117" s="505">
        <v>82983</v>
      </c>
      <c r="K117" s="505">
        <v>11168</v>
      </c>
      <c r="L117" s="505">
        <v>2921</v>
      </c>
      <c r="M117" s="505">
        <v>815</v>
      </c>
      <c r="N117" s="506">
        <v>15463</v>
      </c>
    </row>
    <row r="118" spans="1:14" ht="12.95" customHeight="1">
      <c r="A118" s="487" t="s">
        <v>240</v>
      </c>
      <c r="B118" s="505">
        <v>36154</v>
      </c>
      <c r="C118" s="505">
        <v>2194</v>
      </c>
      <c r="D118" s="505">
        <v>2286</v>
      </c>
      <c r="E118" s="505">
        <v>2987</v>
      </c>
      <c r="F118" s="505">
        <v>4211</v>
      </c>
      <c r="G118" s="505">
        <v>610</v>
      </c>
      <c r="H118" s="505">
        <v>749</v>
      </c>
      <c r="I118" s="505">
        <v>523</v>
      </c>
      <c r="J118" s="505">
        <v>16376</v>
      </c>
      <c r="K118" s="505">
        <v>2220</v>
      </c>
      <c r="L118" s="505">
        <v>620</v>
      </c>
      <c r="M118" s="505">
        <v>169</v>
      </c>
      <c r="N118" s="506">
        <v>3209</v>
      </c>
    </row>
    <row r="119" spans="1:14" ht="12.95" customHeight="1">
      <c r="A119" s="487" t="s">
        <v>241</v>
      </c>
      <c r="B119" s="505">
        <v>36147</v>
      </c>
      <c r="C119" s="505">
        <v>2184</v>
      </c>
      <c r="D119" s="505">
        <v>2282</v>
      </c>
      <c r="E119" s="505">
        <v>2969</v>
      </c>
      <c r="F119" s="505">
        <v>4213</v>
      </c>
      <c r="G119" s="505">
        <v>602</v>
      </c>
      <c r="H119" s="505">
        <v>756</v>
      </c>
      <c r="I119" s="505">
        <v>531</v>
      </c>
      <c r="J119" s="505">
        <v>16459</v>
      </c>
      <c r="K119" s="505">
        <v>2229</v>
      </c>
      <c r="L119" s="505">
        <v>602</v>
      </c>
      <c r="M119" s="505">
        <v>166</v>
      </c>
      <c r="N119" s="512">
        <v>3154</v>
      </c>
    </row>
    <row r="120" spans="1:14" ht="12.95" customHeight="1">
      <c r="A120" s="487" t="s">
        <v>242</v>
      </c>
      <c r="B120" s="505">
        <v>36162</v>
      </c>
      <c r="C120" s="507">
        <v>2174</v>
      </c>
      <c r="D120" s="507">
        <v>2277</v>
      </c>
      <c r="E120" s="507">
        <v>2951</v>
      </c>
      <c r="F120" s="507">
        <v>4211</v>
      </c>
      <c r="G120" s="507">
        <v>593</v>
      </c>
      <c r="H120" s="507">
        <v>763</v>
      </c>
      <c r="I120" s="507">
        <v>538</v>
      </c>
      <c r="J120" s="507">
        <v>16575</v>
      </c>
      <c r="K120" s="507">
        <v>2236</v>
      </c>
      <c r="L120" s="507">
        <v>584</v>
      </c>
      <c r="M120" s="507">
        <v>163</v>
      </c>
      <c r="N120" s="506">
        <v>3097</v>
      </c>
    </row>
    <row r="121" spans="1:14" ht="12.95" customHeight="1">
      <c r="A121" s="487" t="s">
        <v>243</v>
      </c>
      <c r="B121" s="505">
        <v>36259</v>
      </c>
      <c r="C121" s="505">
        <v>2149</v>
      </c>
      <c r="D121" s="505">
        <v>2269</v>
      </c>
      <c r="E121" s="505">
        <v>2935</v>
      </c>
      <c r="F121" s="505">
        <v>4211</v>
      </c>
      <c r="G121" s="505">
        <v>581</v>
      </c>
      <c r="H121" s="505">
        <v>771</v>
      </c>
      <c r="I121" s="505">
        <v>546</v>
      </c>
      <c r="J121" s="505">
        <v>16795</v>
      </c>
      <c r="K121" s="505">
        <v>2241</v>
      </c>
      <c r="L121" s="505">
        <v>566</v>
      </c>
      <c r="M121" s="505">
        <v>160</v>
      </c>
      <c r="N121" s="506">
        <v>3035</v>
      </c>
    </row>
    <row r="122" spans="1:14" ht="12.95" customHeight="1">
      <c r="A122" s="487" t="s">
        <v>244</v>
      </c>
      <c r="B122" s="505">
        <v>36114</v>
      </c>
      <c r="C122" s="505">
        <v>2129</v>
      </c>
      <c r="D122" s="505">
        <v>2260</v>
      </c>
      <c r="E122" s="505">
        <v>2921</v>
      </c>
      <c r="F122" s="505">
        <v>4209</v>
      </c>
      <c r="G122" s="505">
        <v>569</v>
      </c>
      <c r="H122" s="505">
        <v>779</v>
      </c>
      <c r="I122" s="505">
        <v>553</v>
      </c>
      <c r="J122" s="505">
        <v>16778</v>
      </c>
      <c r="K122" s="505">
        <v>2242</v>
      </c>
      <c r="L122" s="505">
        <v>549</v>
      </c>
      <c r="M122" s="505">
        <v>157</v>
      </c>
      <c r="N122" s="506">
        <v>2968</v>
      </c>
    </row>
    <row r="123" spans="1:14" ht="7.5" customHeight="1">
      <c r="A123" s="487"/>
      <c r="B123" s="505"/>
      <c r="C123" s="505"/>
      <c r="D123" s="505"/>
      <c r="E123" s="505"/>
      <c r="F123" s="505"/>
      <c r="G123" s="505"/>
      <c r="H123" s="505"/>
      <c r="I123" s="505"/>
      <c r="J123" s="505"/>
      <c r="K123" s="505"/>
      <c r="L123" s="505"/>
      <c r="M123" s="505"/>
      <c r="N123" s="506"/>
    </row>
    <row r="124" spans="1:14" ht="12.95" customHeight="1">
      <c r="A124" s="487" t="s">
        <v>245</v>
      </c>
      <c r="B124" s="505">
        <v>178516</v>
      </c>
      <c r="C124" s="505">
        <v>10165</v>
      </c>
      <c r="D124" s="505">
        <v>11102</v>
      </c>
      <c r="E124" s="505">
        <v>14287</v>
      </c>
      <c r="F124" s="505">
        <v>20710</v>
      </c>
      <c r="G124" s="505">
        <v>2778</v>
      </c>
      <c r="H124" s="505">
        <v>4093</v>
      </c>
      <c r="I124" s="505">
        <v>2888</v>
      </c>
      <c r="J124" s="505">
        <v>83711</v>
      </c>
      <c r="K124" s="505">
        <v>11049</v>
      </c>
      <c r="L124" s="505">
        <v>2613</v>
      </c>
      <c r="M124" s="505">
        <v>723</v>
      </c>
      <c r="N124" s="506">
        <v>14397</v>
      </c>
    </row>
    <row r="125" spans="1:14" ht="12.95" customHeight="1">
      <c r="A125" s="487" t="s">
        <v>246</v>
      </c>
      <c r="B125" s="505">
        <v>35816</v>
      </c>
      <c r="C125" s="505">
        <v>2097</v>
      </c>
      <c r="D125" s="505">
        <v>2206</v>
      </c>
      <c r="E125" s="505">
        <v>2903</v>
      </c>
      <c r="F125" s="505">
        <v>4187</v>
      </c>
      <c r="G125" s="505">
        <v>543</v>
      </c>
      <c r="H125" s="505">
        <v>772</v>
      </c>
      <c r="I125" s="505">
        <v>550</v>
      </c>
      <c r="J125" s="505">
        <v>16732</v>
      </c>
      <c r="K125" s="505">
        <v>2195</v>
      </c>
      <c r="L125" s="505">
        <v>536</v>
      </c>
      <c r="M125" s="505">
        <v>151</v>
      </c>
      <c r="N125" s="506">
        <v>2944</v>
      </c>
    </row>
    <row r="126" spans="1:14" ht="12.95" customHeight="1">
      <c r="A126" s="487" t="s">
        <v>247</v>
      </c>
      <c r="B126" s="505">
        <v>35648</v>
      </c>
      <c r="C126" s="505">
        <v>2064</v>
      </c>
      <c r="D126" s="505">
        <v>2217</v>
      </c>
      <c r="E126" s="505">
        <v>2883</v>
      </c>
      <c r="F126" s="505">
        <v>4164</v>
      </c>
      <c r="G126" s="505">
        <v>552</v>
      </c>
      <c r="H126" s="505">
        <v>796</v>
      </c>
      <c r="I126" s="505">
        <v>564</v>
      </c>
      <c r="J126" s="505">
        <v>16600</v>
      </c>
      <c r="K126" s="505">
        <v>2206</v>
      </c>
      <c r="L126" s="505">
        <v>534</v>
      </c>
      <c r="M126" s="505">
        <v>148</v>
      </c>
      <c r="N126" s="512">
        <v>2920</v>
      </c>
    </row>
    <row r="127" spans="1:14" ht="12.95" customHeight="1">
      <c r="A127" s="487" t="s">
        <v>248</v>
      </c>
      <c r="B127" s="505">
        <v>35672</v>
      </c>
      <c r="C127" s="507">
        <v>2032</v>
      </c>
      <c r="D127" s="507">
        <v>2223</v>
      </c>
      <c r="E127" s="507">
        <v>2860</v>
      </c>
      <c r="F127" s="507">
        <v>4143</v>
      </c>
      <c r="G127" s="507">
        <v>558</v>
      </c>
      <c r="H127" s="507">
        <v>820</v>
      </c>
      <c r="I127" s="507">
        <v>578</v>
      </c>
      <c r="J127" s="507">
        <v>16694</v>
      </c>
      <c r="K127" s="507">
        <v>2213</v>
      </c>
      <c r="L127" s="507">
        <v>520</v>
      </c>
      <c r="M127" s="507">
        <v>145</v>
      </c>
      <c r="N127" s="506">
        <v>2886</v>
      </c>
    </row>
    <row r="128" spans="1:14" ht="12.95" customHeight="1">
      <c r="A128" s="487" t="s">
        <v>249</v>
      </c>
      <c r="B128" s="505">
        <v>35688</v>
      </c>
      <c r="C128" s="505">
        <v>2001</v>
      </c>
      <c r="D128" s="505">
        <v>2227</v>
      </c>
      <c r="E128" s="505">
        <v>2834</v>
      </c>
      <c r="F128" s="505">
        <v>4120</v>
      </c>
      <c r="G128" s="505">
        <v>562</v>
      </c>
      <c r="H128" s="505">
        <v>842</v>
      </c>
      <c r="I128" s="505">
        <v>591</v>
      </c>
      <c r="J128" s="505">
        <v>16795</v>
      </c>
      <c r="K128" s="505">
        <v>2217</v>
      </c>
      <c r="L128" s="505">
        <v>513</v>
      </c>
      <c r="M128" s="505">
        <v>141</v>
      </c>
      <c r="N128" s="506">
        <v>2845</v>
      </c>
    </row>
    <row r="129" spans="1:14" ht="12.95" customHeight="1">
      <c r="A129" s="487" t="s">
        <v>250</v>
      </c>
      <c r="B129" s="505">
        <v>35692</v>
      </c>
      <c r="C129" s="505">
        <v>1971</v>
      </c>
      <c r="D129" s="505">
        <v>2229</v>
      </c>
      <c r="E129" s="505">
        <v>2807</v>
      </c>
      <c r="F129" s="505">
        <v>4096</v>
      </c>
      <c r="G129" s="505">
        <v>563</v>
      </c>
      <c r="H129" s="505">
        <v>863</v>
      </c>
      <c r="I129" s="505">
        <v>605</v>
      </c>
      <c r="J129" s="505">
        <v>16890</v>
      </c>
      <c r="K129" s="505">
        <v>2218</v>
      </c>
      <c r="L129" s="505">
        <v>510</v>
      </c>
      <c r="M129" s="505">
        <v>138</v>
      </c>
      <c r="N129" s="506">
        <v>2802</v>
      </c>
    </row>
    <row r="130" spans="1:14" ht="7.5" customHeight="1">
      <c r="A130" s="487"/>
      <c r="B130" s="505"/>
      <c r="C130" s="505"/>
      <c r="D130" s="505"/>
      <c r="E130" s="505"/>
      <c r="F130" s="505"/>
      <c r="G130" s="505"/>
      <c r="H130" s="505"/>
      <c r="I130" s="505"/>
      <c r="J130" s="505"/>
      <c r="K130" s="505"/>
      <c r="L130" s="505"/>
      <c r="M130" s="505"/>
      <c r="N130" s="506"/>
    </row>
    <row r="131" spans="1:14" ht="12.95" customHeight="1">
      <c r="A131" s="487" t="s">
        <v>251</v>
      </c>
      <c r="B131" s="505">
        <v>177805</v>
      </c>
      <c r="C131" s="505">
        <v>9411</v>
      </c>
      <c r="D131" s="505">
        <v>11179</v>
      </c>
      <c r="E131" s="505">
        <v>13426</v>
      </c>
      <c r="F131" s="505">
        <v>19880</v>
      </c>
      <c r="G131" s="505">
        <v>2848</v>
      </c>
      <c r="H131" s="505">
        <v>4575</v>
      </c>
      <c r="I131" s="505">
        <v>3207</v>
      </c>
      <c r="J131" s="505">
        <v>85613</v>
      </c>
      <c r="K131" s="505">
        <v>11060</v>
      </c>
      <c r="L131" s="505">
        <v>2620</v>
      </c>
      <c r="M131" s="505">
        <v>646</v>
      </c>
      <c r="N131" s="506">
        <v>13340</v>
      </c>
    </row>
    <row r="132" spans="1:14" ht="12.95" customHeight="1">
      <c r="A132" s="487" t="s">
        <v>252</v>
      </c>
      <c r="B132" s="505">
        <v>35669</v>
      </c>
      <c r="C132" s="505">
        <v>1942</v>
      </c>
      <c r="D132" s="505">
        <v>2232</v>
      </c>
      <c r="E132" s="505">
        <v>2774</v>
      </c>
      <c r="F132" s="505">
        <v>4057</v>
      </c>
      <c r="G132" s="505">
        <v>564</v>
      </c>
      <c r="H132" s="505">
        <v>882</v>
      </c>
      <c r="I132" s="505">
        <v>618</v>
      </c>
      <c r="J132" s="505">
        <v>16981</v>
      </c>
      <c r="K132" s="505">
        <v>2216</v>
      </c>
      <c r="L132" s="505">
        <v>510</v>
      </c>
      <c r="M132" s="505">
        <v>135</v>
      </c>
      <c r="N132" s="506">
        <v>2758</v>
      </c>
    </row>
    <row r="133" spans="1:14" ht="12.95" customHeight="1">
      <c r="A133" s="487" t="s">
        <v>253</v>
      </c>
      <c r="B133" s="505">
        <v>35641</v>
      </c>
      <c r="C133" s="505">
        <v>1913</v>
      </c>
      <c r="D133" s="505">
        <v>2233</v>
      </c>
      <c r="E133" s="505">
        <v>2721</v>
      </c>
      <c r="F133" s="505">
        <v>4018</v>
      </c>
      <c r="G133" s="505">
        <v>565</v>
      </c>
      <c r="H133" s="505">
        <v>900</v>
      </c>
      <c r="I133" s="505">
        <v>630</v>
      </c>
      <c r="J133" s="505">
        <v>17087</v>
      </c>
      <c r="K133" s="505">
        <v>2214</v>
      </c>
      <c r="L133" s="505">
        <v>516</v>
      </c>
      <c r="M133" s="505">
        <v>132</v>
      </c>
      <c r="N133" s="512">
        <v>2712</v>
      </c>
    </row>
    <row r="134" spans="1:14" ht="12.95" customHeight="1">
      <c r="A134" s="487" t="s">
        <v>254</v>
      </c>
      <c r="B134" s="505">
        <v>35586</v>
      </c>
      <c r="C134" s="507">
        <v>1883</v>
      </c>
      <c r="D134" s="507">
        <v>2234</v>
      </c>
      <c r="E134" s="507">
        <v>2683</v>
      </c>
      <c r="F134" s="507">
        <v>3979</v>
      </c>
      <c r="G134" s="507">
        <v>567</v>
      </c>
      <c r="H134" s="507">
        <v>916</v>
      </c>
      <c r="I134" s="507">
        <v>642</v>
      </c>
      <c r="J134" s="507">
        <v>17152</v>
      </c>
      <c r="K134" s="507">
        <v>2211</v>
      </c>
      <c r="L134" s="507">
        <v>523</v>
      </c>
      <c r="M134" s="507">
        <v>129</v>
      </c>
      <c r="N134" s="506">
        <v>2667</v>
      </c>
    </row>
    <row r="135" spans="1:14" ht="12.95" customHeight="1">
      <c r="A135" s="487" t="s">
        <v>255</v>
      </c>
      <c r="B135" s="505">
        <v>35506</v>
      </c>
      <c r="C135" s="505">
        <v>1852</v>
      </c>
      <c r="D135" s="505">
        <v>2237</v>
      </c>
      <c r="E135" s="505">
        <v>2644</v>
      </c>
      <c r="F135" s="505">
        <v>3936</v>
      </c>
      <c r="G135" s="505">
        <v>572</v>
      </c>
      <c r="H135" s="505">
        <v>931</v>
      </c>
      <c r="I135" s="505">
        <v>653</v>
      </c>
      <c r="J135" s="505">
        <v>17192</v>
      </c>
      <c r="K135" s="505">
        <v>2209</v>
      </c>
      <c r="L135" s="505">
        <v>531</v>
      </c>
      <c r="M135" s="505">
        <v>126</v>
      </c>
      <c r="N135" s="506">
        <v>2623</v>
      </c>
    </row>
    <row r="136" spans="1:14" ht="12.95" customHeight="1">
      <c r="A136" s="487" t="s">
        <v>256</v>
      </c>
      <c r="B136" s="505">
        <v>35403</v>
      </c>
      <c r="C136" s="505">
        <v>1821</v>
      </c>
      <c r="D136" s="505">
        <v>2243</v>
      </c>
      <c r="E136" s="505">
        <v>2604</v>
      </c>
      <c r="F136" s="505">
        <v>3890</v>
      </c>
      <c r="G136" s="505">
        <v>580</v>
      </c>
      <c r="H136" s="505">
        <v>946</v>
      </c>
      <c r="I136" s="505">
        <v>664</v>
      </c>
      <c r="J136" s="505">
        <v>17201</v>
      </c>
      <c r="K136" s="505">
        <v>2210</v>
      </c>
      <c r="L136" s="505">
        <v>540</v>
      </c>
      <c r="M136" s="505">
        <v>124</v>
      </c>
      <c r="N136" s="506">
        <v>2580</v>
      </c>
    </row>
    <row r="137" spans="1:14" ht="7.5" customHeight="1">
      <c r="A137" s="487"/>
      <c r="B137" s="505"/>
      <c r="C137" s="505"/>
      <c r="D137" s="505"/>
      <c r="E137" s="505"/>
      <c r="F137" s="505"/>
      <c r="G137" s="505"/>
      <c r="H137" s="505"/>
      <c r="I137" s="505"/>
      <c r="J137" s="505"/>
      <c r="K137" s="505"/>
      <c r="L137" s="505"/>
      <c r="M137" s="505"/>
      <c r="N137" s="506"/>
    </row>
    <row r="138" spans="1:14" ht="12.95" customHeight="1">
      <c r="A138" s="487" t="s">
        <v>257</v>
      </c>
      <c r="B138" s="508">
        <v>173354</v>
      </c>
      <c r="C138" s="508">
        <v>8555</v>
      </c>
      <c r="D138" s="508">
        <v>11752</v>
      </c>
      <c r="E138" s="508">
        <v>12551</v>
      </c>
      <c r="F138" s="508">
        <v>18524</v>
      </c>
      <c r="G138" s="508">
        <v>2861</v>
      </c>
      <c r="H138" s="508">
        <v>4685</v>
      </c>
      <c r="I138" s="508">
        <v>3341</v>
      </c>
      <c r="J138" s="508">
        <v>86497</v>
      </c>
      <c r="K138" s="508">
        <v>10575</v>
      </c>
      <c r="L138" s="508">
        <v>2377</v>
      </c>
      <c r="M138" s="508">
        <v>624</v>
      </c>
      <c r="N138" s="509">
        <v>11012</v>
      </c>
    </row>
    <row r="139" spans="1:14" ht="12.95" customHeight="1">
      <c r="A139" s="487" t="s">
        <v>258</v>
      </c>
      <c r="B139" s="508">
        <v>163323</v>
      </c>
      <c r="C139" s="508">
        <v>7356</v>
      </c>
      <c r="D139" s="508">
        <v>11264</v>
      </c>
      <c r="E139" s="508">
        <v>11163</v>
      </c>
      <c r="F139" s="508">
        <v>16541</v>
      </c>
      <c r="G139" s="508">
        <v>2686</v>
      </c>
      <c r="H139" s="508">
        <v>4327</v>
      </c>
      <c r="I139" s="508">
        <v>3312</v>
      </c>
      <c r="J139" s="508">
        <v>83855</v>
      </c>
      <c r="K139" s="508">
        <v>9956</v>
      </c>
      <c r="L139" s="508">
        <v>2081</v>
      </c>
      <c r="M139" s="508">
        <v>540</v>
      </c>
      <c r="N139" s="509">
        <v>10242</v>
      </c>
    </row>
    <row r="140" spans="1:14" ht="12.95" customHeight="1">
      <c r="A140" s="487" t="s">
        <v>259</v>
      </c>
      <c r="B140" s="508">
        <v>156785</v>
      </c>
      <c r="C140" s="508">
        <v>6507</v>
      </c>
      <c r="D140" s="508">
        <v>9931</v>
      </c>
      <c r="E140" s="508">
        <v>10555</v>
      </c>
      <c r="F140" s="508">
        <v>14462</v>
      </c>
      <c r="G140" s="508">
        <v>2195</v>
      </c>
      <c r="H140" s="508">
        <v>4133</v>
      </c>
      <c r="I140" s="508">
        <v>3254</v>
      </c>
      <c r="J140" s="508">
        <v>86289</v>
      </c>
      <c r="K140" s="508">
        <v>9048</v>
      </c>
      <c r="L140" s="508">
        <v>1549</v>
      </c>
      <c r="M140" s="508">
        <v>448</v>
      </c>
      <c r="N140" s="509">
        <v>8414</v>
      </c>
    </row>
    <row r="141" spans="1:14" ht="12.95" customHeight="1">
      <c r="A141" s="487" t="s">
        <v>260</v>
      </c>
      <c r="B141" s="508">
        <v>150905</v>
      </c>
      <c r="C141" s="508">
        <v>5707</v>
      </c>
      <c r="D141" s="508">
        <v>8198</v>
      </c>
      <c r="E141" s="508">
        <v>9672</v>
      </c>
      <c r="F141" s="508">
        <v>13131</v>
      </c>
      <c r="G141" s="508">
        <v>1316</v>
      </c>
      <c r="H141" s="508">
        <v>3934</v>
      </c>
      <c r="I141" s="508">
        <v>3223</v>
      </c>
      <c r="J141" s="508">
        <v>91185</v>
      </c>
      <c r="K141" s="508">
        <v>7126</v>
      </c>
      <c r="L141" s="508">
        <v>1014</v>
      </c>
      <c r="M141" s="508">
        <v>306</v>
      </c>
      <c r="N141" s="509">
        <v>6093</v>
      </c>
    </row>
    <row r="142" spans="1:14" ht="12.95" customHeight="1">
      <c r="A142" s="487" t="s">
        <v>261</v>
      </c>
      <c r="B142" s="508">
        <v>144050</v>
      </c>
      <c r="C142" s="508">
        <v>4815</v>
      </c>
      <c r="D142" s="508">
        <v>6741</v>
      </c>
      <c r="E142" s="508">
        <v>8928</v>
      </c>
      <c r="F142" s="508">
        <v>12462</v>
      </c>
      <c r="G142" s="508">
        <v>1006</v>
      </c>
      <c r="H142" s="508">
        <v>3277</v>
      </c>
      <c r="I142" s="508">
        <v>2727</v>
      </c>
      <c r="J142" s="508">
        <v>93234</v>
      </c>
      <c r="K142" s="508">
        <v>5294</v>
      </c>
      <c r="L142" s="508">
        <v>803</v>
      </c>
      <c r="M142" s="508">
        <v>251</v>
      </c>
      <c r="N142" s="509">
        <v>4512</v>
      </c>
    </row>
    <row r="143" spans="1:14" ht="12.95" customHeight="1">
      <c r="A143" s="487" t="s">
        <v>262</v>
      </c>
      <c r="B143" s="508">
        <v>136413</v>
      </c>
      <c r="C143" s="508">
        <v>4482</v>
      </c>
      <c r="D143" s="508">
        <v>7013</v>
      </c>
      <c r="E143" s="508">
        <v>8488</v>
      </c>
      <c r="F143" s="508">
        <v>12461</v>
      </c>
      <c r="G143" s="508">
        <v>1010</v>
      </c>
      <c r="H143" s="508">
        <v>3394</v>
      </c>
      <c r="I143" s="508">
        <v>2856</v>
      </c>
      <c r="J143" s="508">
        <v>86942</v>
      </c>
      <c r="K143" s="508">
        <v>4819</v>
      </c>
      <c r="L143" s="508">
        <v>812</v>
      </c>
      <c r="M143" s="508">
        <v>205</v>
      </c>
      <c r="N143" s="509">
        <v>3931</v>
      </c>
    </row>
    <row r="144" spans="1:14" ht="12.95" customHeight="1">
      <c r="A144" s="487" t="s">
        <v>263</v>
      </c>
      <c r="B144" s="508">
        <v>122735</v>
      </c>
      <c r="C144" s="508">
        <v>3559</v>
      </c>
      <c r="D144" s="508">
        <v>6750</v>
      </c>
      <c r="E144" s="508">
        <v>7642</v>
      </c>
      <c r="F144" s="508">
        <v>12884</v>
      </c>
      <c r="G144" s="508">
        <v>918</v>
      </c>
      <c r="H144" s="508">
        <v>3603</v>
      </c>
      <c r="I144" s="508">
        <v>3179</v>
      </c>
      <c r="J144" s="508">
        <v>75514</v>
      </c>
      <c r="K144" s="508">
        <v>4912</v>
      </c>
      <c r="L144" s="508">
        <v>741</v>
      </c>
      <c r="M144" s="508">
        <v>183</v>
      </c>
      <c r="N144" s="509">
        <v>2850</v>
      </c>
    </row>
    <row r="145" spans="1:15" ht="12.95" customHeight="1">
      <c r="A145" s="487" t="s">
        <v>264</v>
      </c>
      <c r="B145" s="508">
        <v>105070</v>
      </c>
      <c r="C145" s="508">
        <v>2688</v>
      </c>
      <c r="D145" s="508">
        <v>5971</v>
      </c>
      <c r="E145" s="508">
        <v>6576</v>
      </c>
      <c r="F145" s="508">
        <v>12005</v>
      </c>
      <c r="G145" s="508">
        <v>844</v>
      </c>
      <c r="H145" s="508">
        <v>3380</v>
      </c>
      <c r="I145" s="508">
        <v>2932</v>
      </c>
      <c r="J145" s="508">
        <v>62108</v>
      </c>
      <c r="K145" s="508">
        <v>5105</v>
      </c>
      <c r="L145" s="508">
        <v>739</v>
      </c>
      <c r="M145" s="508">
        <v>165</v>
      </c>
      <c r="N145" s="509">
        <v>2557</v>
      </c>
    </row>
    <row r="146" spans="1:15" ht="12.95" customHeight="1">
      <c r="A146" s="487" t="s">
        <v>265</v>
      </c>
      <c r="B146" s="508">
        <v>86597</v>
      </c>
      <c r="C146" s="508">
        <v>2063</v>
      </c>
      <c r="D146" s="508">
        <v>5077</v>
      </c>
      <c r="E146" s="508">
        <v>5215</v>
      </c>
      <c r="F146" s="508">
        <v>10223</v>
      </c>
      <c r="G146" s="508">
        <v>710</v>
      </c>
      <c r="H146" s="508">
        <v>3129</v>
      </c>
      <c r="I146" s="508">
        <v>2682</v>
      </c>
      <c r="J146" s="508">
        <v>49346</v>
      </c>
      <c r="K146" s="508">
        <v>4888</v>
      </c>
      <c r="L146" s="508">
        <v>787</v>
      </c>
      <c r="M146" s="508">
        <v>156</v>
      </c>
      <c r="N146" s="509">
        <v>2321</v>
      </c>
    </row>
    <row r="147" spans="1:15" ht="12.95" customHeight="1">
      <c r="A147" s="487" t="s">
        <v>266</v>
      </c>
      <c r="B147" s="508">
        <v>67091</v>
      </c>
      <c r="C147" s="508">
        <v>1284</v>
      </c>
      <c r="D147" s="508">
        <v>4143</v>
      </c>
      <c r="E147" s="508">
        <v>3875</v>
      </c>
      <c r="F147" s="508">
        <v>8116</v>
      </c>
      <c r="G147" s="508">
        <v>616</v>
      </c>
      <c r="H147" s="508">
        <v>2644</v>
      </c>
      <c r="I147" s="508">
        <v>2408</v>
      </c>
      <c r="J147" s="508">
        <v>37396</v>
      </c>
      <c r="K147" s="508">
        <v>4152</v>
      </c>
      <c r="L147" s="508">
        <v>613</v>
      </c>
      <c r="M147" s="508">
        <v>136</v>
      </c>
      <c r="N147" s="509">
        <v>1708</v>
      </c>
    </row>
    <row r="148" spans="1:15" ht="12.95" customHeight="1">
      <c r="A148" s="487" t="s">
        <v>267</v>
      </c>
      <c r="B148" s="508">
        <v>50809</v>
      </c>
      <c r="C148" s="508">
        <v>834</v>
      </c>
      <c r="D148" s="508">
        <v>3369</v>
      </c>
      <c r="E148" s="508">
        <v>2919</v>
      </c>
      <c r="F148" s="508">
        <v>6371</v>
      </c>
      <c r="G148" s="508">
        <v>495</v>
      </c>
      <c r="H148" s="508">
        <v>2138</v>
      </c>
      <c r="I148" s="508">
        <v>2025</v>
      </c>
      <c r="J148" s="508">
        <v>27319</v>
      </c>
      <c r="K148" s="508">
        <v>3221</v>
      </c>
      <c r="L148" s="508">
        <v>712</v>
      </c>
      <c r="M148" s="508">
        <v>97</v>
      </c>
      <c r="N148" s="509">
        <v>1309</v>
      </c>
    </row>
    <row r="149" spans="1:15" ht="12.95" customHeight="1">
      <c r="A149" s="487" t="s">
        <v>268</v>
      </c>
      <c r="B149" s="508">
        <v>37293</v>
      </c>
      <c r="C149" s="508">
        <v>522</v>
      </c>
      <c r="D149" s="508">
        <v>2779</v>
      </c>
      <c r="E149" s="508">
        <v>1857</v>
      </c>
      <c r="F149" s="508">
        <v>4781</v>
      </c>
      <c r="G149" s="508">
        <v>345</v>
      </c>
      <c r="H149" s="508">
        <v>1783</v>
      </c>
      <c r="I149" s="508">
        <v>1696</v>
      </c>
      <c r="J149" s="508">
        <v>19412</v>
      </c>
      <c r="K149" s="508">
        <v>2753</v>
      </c>
      <c r="L149" s="508">
        <v>513</v>
      </c>
      <c r="M149" s="508">
        <v>64</v>
      </c>
      <c r="N149" s="509">
        <v>788</v>
      </c>
    </row>
    <row r="150" spans="1:15" ht="12.95" customHeight="1">
      <c r="A150" s="487" t="s">
        <v>269</v>
      </c>
      <c r="B150" s="508">
        <v>25375</v>
      </c>
      <c r="C150" s="508">
        <v>300</v>
      </c>
      <c r="D150" s="508">
        <v>1889</v>
      </c>
      <c r="E150" s="508">
        <v>1229</v>
      </c>
      <c r="F150" s="508">
        <v>3556</v>
      </c>
      <c r="G150" s="508">
        <v>247</v>
      </c>
      <c r="H150" s="508">
        <v>1243</v>
      </c>
      <c r="I150" s="508">
        <v>1226</v>
      </c>
      <c r="J150" s="508">
        <v>12658</v>
      </c>
      <c r="K150" s="508">
        <v>2056</v>
      </c>
      <c r="L150" s="508">
        <v>319</v>
      </c>
      <c r="M150" s="508">
        <v>39</v>
      </c>
      <c r="N150" s="509">
        <v>613</v>
      </c>
    </row>
    <row r="151" spans="1:15" ht="12.95" customHeight="1">
      <c r="A151" s="487" t="s">
        <v>270</v>
      </c>
      <c r="B151" s="508">
        <v>26083</v>
      </c>
      <c r="C151" s="508">
        <v>264</v>
      </c>
      <c r="D151" s="508">
        <v>1521</v>
      </c>
      <c r="E151" s="508">
        <v>1145</v>
      </c>
      <c r="F151" s="508">
        <v>4401</v>
      </c>
      <c r="G151" s="508">
        <v>191</v>
      </c>
      <c r="H151" s="508">
        <v>1303</v>
      </c>
      <c r="I151" s="508">
        <v>1550</v>
      </c>
      <c r="J151" s="508">
        <v>13196</v>
      </c>
      <c r="K151" s="508">
        <v>1940</v>
      </c>
      <c r="L151" s="508">
        <v>228</v>
      </c>
      <c r="M151" s="508">
        <v>22</v>
      </c>
      <c r="N151" s="509">
        <v>322</v>
      </c>
    </row>
    <row r="152" spans="1:15" ht="3.75" customHeight="1">
      <c r="A152" s="513"/>
      <c r="B152" s="514"/>
      <c r="C152" s="514"/>
      <c r="D152" s="514"/>
      <c r="E152" s="514"/>
      <c r="F152" s="514"/>
      <c r="G152" s="514"/>
      <c r="H152" s="514"/>
      <c r="I152" s="514"/>
      <c r="J152" s="514"/>
      <c r="K152" s="514"/>
      <c r="L152" s="514"/>
      <c r="M152" s="514"/>
      <c r="N152" s="514"/>
      <c r="O152" s="515"/>
    </row>
    <row r="153" spans="1:15" ht="23.1" customHeight="1">
      <c r="A153" s="516"/>
      <c r="B153" s="516"/>
      <c r="C153" s="516"/>
      <c r="D153" s="516"/>
      <c r="E153" s="516"/>
      <c r="F153" s="516"/>
      <c r="G153" s="516"/>
      <c r="H153" s="516"/>
      <c r="I153" s="516"/>
      <c r="J153" s="516"/>
      <c r="K153" s="516"/>
      <c r="L153" s="516"/>
      <c r="M153" s="516"/>
      <c r="N153" s="516"/>
      <c r="O153" s="515"/>
    </row>
    <row r="154" spans="1:15" ht="23.1" customHeight="1">
      <c r="A154" s="517"/>
      <c r="B154" s="517"/>
      <c r="C154" s="517"/>
      <c r="D154" s="517"/>
      <c r="E154" s="517"/>
      <c r="F154" s="517"/>
      <c r="G154" s="517"/>
      <c r="H154" s="517"/>
      <c r="I154" s="517"/>
      <c r="J154" s="517"/>
      <c r="K154" s="517"/>
      <c r="L154" s="517"/>
      <c r="M154" s="517"/>
      <c r="N154" s="516"/>
    </row>
    <row r="155" spans="1:15" ht="23.1" customHeight="1">
      <c r="A155" s="517"/>
      <c r="B155" s="517"/>
      <c r="C155" s="517"/>
      <c r="D155" s="517"/>
      <c r="E155" s="517"/>
      <c r="F155" s="517"/>
      <c r="G155" s="517"/>
      <c r="H155" s="517"/>
      <c r="I155" s="517"/>
      <c r="J155" s="517"/>
      <c r="K155" s="517"/>
      <c r="L155" s="517"/>
      <c r="M155" s="517"/>
      <c r="N155" s="516"/>
    </row>
    <row r="156" spans="1:15" ht="23.1" customHeight="1">
      <c r="A156" s="517"/>
      <c r="B156" s="517"/>
      <c r="C156" s="517"/>
      <c r="D156" s="517"/>
      <c r="E156" s="517"/>
      <c r="F156" s="517"/>
      <c r="G156" s="517"/>
      <c r="H156" s="517"/>
      <c r="I156" s="517"/>
      <c r="J156" s="517"/>
      <c r="K156" s="517"/>
      <c r="L156" s="517"/>
      <c r="M156" s="517"/>
      <c r="N156" s="516"/>
    </row>
    <row r="157" spans="1:15" ht="23.1" customHeight="1">
      <c r="A157" s="517"/>
      <c r="B157" s="517"/>
      <c r="C157" s="517"/>
      <c r="D157" s="517"/>
      <c r="E157" s="517"/>
      <c r="F157" s="517"/>
      <c r="G157" s="517"/>
      <c r="H157" s="517"/>
      <c r="I157" s="517"/>
      <c r="J157" s="517"/>
      <c r="K157" s="517"/>
      <c r="L157" s="517"/>
      <c r="M157" s="517"/>
      <c r="N157" s="516"/>
    </row>
    <row r="158" spans="1:15" ht="23.1" customHeight="1">
      <c r="A158" s="517"/>
      <c r="B158" s="517"/>
      <c r="C158" s="517"/>
      <c r="D158" s="517"/>
      <c r="E158" s="517"/>
      <c r="F158" s="517"/>
      <c r="G158" s="517"/>
      <c r="H158" s="517"/>
      <c r="I158" s="517"/>
      <c r="J158" s="517"/>
      <c r="K158" s="517"/>
      <c r="L158" s="517"/>
      <c r="M158" s="517"/>
      <c r="N158" s="516"/>
    </row>
    <row r="159" spans="1:15" ht="23.1" customHeight="1">
      <c r="A159" s="517"/>
      <c r="B159" s="517"/>
      <c r="C159" s="517"/>
      <c r="D159" s="517"/>
      <c r="E159" s="517"/>
      <c r="F159" s="517"/>
      <c r="G159" s="517"/>
      <c r="H159" s="517"/>
      <c r="I159" s="517"/>
      <c r="J159" s="517"/>
      <c r="K159" s="517"/>
      <c r="L159" s="517"/>
      <c r="M159" s="517"/>
      <c r="N159" s="516"/>
    </row>
    <row r="160" spans="1:15" ht="23.1" customHeight="1">
      <c r="A160" s="517"/>
      <c r="B160" s="517"/>
      <c r="C160" s="517"/>
      <c r="D160" s="517"/>
      <c r="E160" s="517"/>
      <c r="F160" s="517"/>
      <c r="G160" s="517"/>
      <c r="H160" s="517"/>
      <c r="I160" s="517"/>
      <c r="J160" s="517"/>
      <c r="K160" s="517"/>
      <c r="L160" s="517"/>
      <c r="M160" s="517"/>
      <c r="N160" s="516"/>
    </row>
    <row r="161" spans="1:14" ht="23.1" customHeight="1">
      <c r="A161" s="517"/>
      <c r="B161" s="517"/>
      <c r="C161" s="517"/>
      <c r="D161" s="517"/>
      <c r="E161" s="517"/>
      <c r="F161" s="517"/>
      <c r="G161" s="517"/>
      <c r="H161" s="517"/>
      <c r="I161" s="517"/>
      <c r="J161" s="517"/>
      <c r="K161" s="517"/>
      <c r="L161" s="517"/>
      <c r="M161" s="517"/>
      <c r="N161" s="516"/>
    </row>
    <row r="162" spans="1:14" ht="23.1" customHeight="1">
      <c r="A162" s="517"/>
      <c r="B162" s="517"/>
      <c r="C162" s="517"/>
      <c r="D162" s="517"/>
      <c r="E162" s="517"/>
      <c r="F162" s="517"/>
      <c r="G162" s="517"/>
      <c r="H162" s="517"/>
      <c r="I162" s="517"/>
      <c r="J162" s="517"/>
      <c r="K162" s="517"/>
      <c r="L162" s="517"/>
      <c r="M162" s="517"/>
      <c r="N162" s="516"/>
    </row>
    <row r="163" spans="1:14" ht="23.1" customHeight="1">
      <c r="A163" s="517"/>
      <c r="B163" s="517"/>
      <c r="C163" s="517"/>
      <c r="D163" s="517"/>
      <c r="E163" s="517"/>
      <c r="F163" s="517"/>
      <c r="G163" s="517"/>
      <c r="H163" s="517"/>
      <c r="I163" s="517"/>
      <c r="J163" s="517"/>
      <c r="K163" s="517"/>
      <c r="L163" s="517"/>
      <c r="M163" s="517"/>
      <c r="N163" s="516"/>
    </row>
    <row r="164" spans="1:14" ht="23.1" customHeight="1">
      <c r="A164" s="517"/>
      <c r="B164" s="517"/>
      <c r="C164" s="517"/>
      <c r="D164" s="517"/>
      <c r="E164" s="517"/>
      <c r="F164" s="517"/>
      <c r="G164" s="517"/>
      <c r="H164" s="517"/>
      <c r="I164" s="517"/>
      <c r="J164" s="517"/>
      <c r="K164" s="517"/>
      <c r="L164" s="517"/>
      <c r="M164" s="517"/>
      <c r="N164" s="516"/>
    </row>
    <row r="165" spans="1:14" ht="23.1" customHeight="1">
      <c r="A165" s="517"/>
      <c r="B165" s="517"/>
      <c r="C165" s="517"/>
      <c r="D165" s="517"/>
      <c r="E165" s="517"/>
      <c r="F165" s="517"/>
      <c r="G165" s="517"/>
      <c r="H165" s="517"/>
      <c r="I165" s="517"/>
      <c r="J165" s="517"/>
      <c r="K165" s="517"/>
      <c r="L165" s="517"/>
      <c r="M165" s="517"/>
      <c r="N165" s="516"/>
    </row>
    <row r="166" spans="1:14" ht="23.1" customHeight="1">
      <c r="A166" s="517"/>
      <c r="B166" s="517"/>
      <c r="C166" s="517"/>
      <c r="D166" s="517"/>
      <c r="E166" s="517"/>
      <c r="F166" s="517"/>
      <c r="G166" s="517"/>
      <c r="H166" s="517"/>
      <c r="I166" s="517"/>
      <c r="J166" s="517"/>
      <c r="K166" s="517"/>
      <c r="L166" s="517"/>
      <c r="M166" s="517"/>
      <c r="N166" s="516"/>
    </row>
    <row r="167" spans="1:14" ht="23.1" customHeight="1">
      <c r="A167" s="517"/>
      <c r="B167" s="517"/>
      <c r="C167" s="517"/>
      <c r="D167" s="517"/>
      <c r="E167" s="517"/>
      <c r="F167" s="517"/>
      <c r="G167" s="517"/>
      <c r="H167" s="517"/>
      <c r="I167" s="517"/>
      <c r="J167" s="517"/>
      <c r="K167" s="517"/>
      <c r="L167" s="517"/>
      <c r="M167" s="517"/>
      <c r="N167" s="516"/>
    </row>
    <row r="168" spans="1:14" ht="23.1" customHeight="1">
      <c r="A168" s="517"/>
      <c r="B168" s="517"/>
      <c r="C168" s="517"/>
      <c r="D168" s="517"/>
      <c r="E168" s="517"/>
      <c r="F168" s="517"/>
      <c r="G168" s="517"/>
      <c r="H168" s="517"/>
      <c r="I168" s="517"/>
      <c r="J168" s="517"/>
      <c r="K168" s="517"/>
      <c r="L168" s="517"/>
      <c r="M168" s="517"/>
      <c r="N168" s="516"/>
    </row>
    <row r="169" spans="1:14" ht="23.1" customHeight="1">
      <c r="A169" s="517"/>
      <c r="B169" s="517"/>
      <c r="C169" s="517"/>
      <c r="D169" s="517"/>
      <c r="E169" s="517"/>
      <c r="F169" s="517"/>
      <c r="G169" s="517"/>
      <c r="H169" s="517"/>
      <c r="I169" s="517"/>
      <c r="J169" s="517"/>
      <c r="K169" s="517"/>
      <c r="L169" s="517"/>
      <c r="M169" s="517"/>
      <c r="N169" s="516"/>
    </row>
    <row r="170" spans="1:14" ht="23.1" customHeight="1">
      <c r="A170" s="517"/>
      <c r="B170" s="517"/>
      <c r="C170" s="517"/>
      <c r="D170" s="517"/>
      <c r="E170" s="517"/>
      <c r="F170" s="517"/>
      <c r="G170" s="517"/>
      <c r="H170" s="517"/>
      <c r="I170" s="517"/>
      <c r="J170" s="517"/>
      <c r="K170" s="517"/>
      <c r="L170" s="517"/>
      <c r="M170" s="517"/>
      <c r="N170" s="516"/>
    </row>
    <row r="171" spans="1:14" ht="23.1" customHeight="1">
      <c r="A171" s="517"/>
      <c r="B171" s="517"/>
      <c r="C171" s="517"/>
      <c r="D171" s="517"/>
      <c r="E171" s="517"/>
      <c r="F171" s="517"/>
      <c r="G171" s="517"/>
      <c r="H171" s="517"/>
      <c r="I171" s="517"/>
      <c r="J171" s="517"/>
      <c r="K171" s="517"/>
      <c r="L171" s="517"/>
      <c r="M171" s="517"/>
      <c r="N171" s="516"/>
    </row>
    <row r="172" spans="1:14" ht="23.1" customHeight="1">
      <c r="A172" s="517"/>
      <c r="B172" s="517"/>
      <c r="C172" s="517"/>
      <c r="D172" s="517"/>
      <c r="E172" s="517"/>
      <c r="F172" s="517"/>
      <c r="G172" s="517"/>
      <c r="H172" s="517"/>
      <c r="I172" s="517"/>
      <c r="J172" s="517"/>
      <c r="K172" s="517"/>
      <c r="L172" s="517"/>
      <c r="M172" s="517"/>
      <c r="N172" s="516"/>
    </row>
    <row r="173" spans="1:14" ht="23.1" customHeight="1">
      <c r="A173" s="517"/>
      <c r="B173" s="517"/>
      <c r="C173" s="517"/>
      <c r="D173" s="517"/>
      <c r="E173" s="517"/>
      <c r="F173" s="517"/>
      <c r="G173" s="517"/>
      <c r="H173" s="517"/>
      <c r="I173" s="517"/>
      <c r="J173" s="517"/>
      <c r="K173" s="517"/>
      <c r="L173" s="517"/>
      <c r="M173" s="517"/>
      <c r="N173" s="516"/>
    </row>
    <row r="174" spans="1:14" ht="23.1" customHeight="1">
      <c r="A174" s="517"/>
      <c r="B174" s="517"/>
      <c r="C174" s="517"/>
      <c r="D174" s="517"/>
      <c r="E174" s="517"/>
      <c r="F174" s="517"/>
      <c r="G174" s="517"/>
      <c r="H174" s="517"/>
      <c r="I174" s="517"/>
      <c r="J174" s="517"/>
      <c r="K174" s="517"/>
      <c r="L174" s="517"/>
      <c r="M174" s="517"/>
      <c r="N174" s="516"/>
    </row>
    <row r="175" spans="1:14" ht="23.1" customHeight="1">
      <c r="A175" s="517"/>
      <c r="B175" s="517"/>
      <c r="C175" s="517"/>
      <c r="D175" s="517"/>
      <c r="E175" s="517"/>
      <c r="F175" s="517"/>
      <c r="G175" s="517"/>
      <c r="H175" s="517"/>
      <c r="I175" s="517"/>
      <c r="J175" s="517"/>
      <c r="K175" s="517"/>
      <c r="L175" s="517"/>
      <c r="M175" s="517"/>
      <c r="N175" s="516"/>
    </row>
    <row r="176" spans="1:14" ht="23.1" customHeight="1">
      <c r="A176" s="517"/>
      <c r="B176" s="517"/>
      <c r="C176" s="517"/>
      <c r="D176" s="517"/>
      <c r="E176" s="517"/>
      <c r="F176" s="517"/>
      <c r="G176" s="517"/>
      <c r="H176" s="517"/>
      <c r="I176" s="517"/>
      <c r="J176" s="517"/>
      <c r="K176" s="517"/>
      <c r="L176" s="517"/>
      <c r="M176" s="517"/>
      <c r="N176" s="516"/>
    </row>
    <row r="177" spans="1:14" ht="23.1" customHeight="1">
      <c r="A177" s="517"/>
      <c r="B177" s="517"/>
      <c r="C177" s="517"/>
      <c r="D177" s="517"/>
      <c r="E177" s="517"/>
      <c r="F177" s="517"/>
      <c r="G177" s="517"/>
      <c r="H177" s="517"/>
      <c r="I177" s="517"/>
      <c r="J177" s="517"/>
      <c r="K177" s="517"/>
      <c r="L177" s="517"/>
      <c r="M177" s="517"/>
      <c r="N177" s="516"/>
    </row>
    <row r="178" spans="1:14" ht="23.1" customHeight="1">
      <c r="A178" s="517"/>
      <c r="B178" s="517"/>
      <c r="C178" s="517"/>
      <c r="D178" s="517"/>
      <c r="E178" s="517"/>
      <c r="F178" s="517"/>
      <c r="G178" s="517"/>
      <c r="H178" s="517"/>
      <c r="I178" s="517"/>
      <c r="J178" s="517"/>
      <c r="K178" s="517"/>
      <c r="L178" s="517"/>
      <c r="M178" s="517"/>
      <c r="N178" s="516"/>
    </row>
    <row r="179" spans="1:14" ht="23.1" customHeight="1">
      <c r="A179" s="517"/>
      <c r="B179" s="517"/>
      <c r="C179" s="517"/>
      <c r="D179" s="517"/>
      <c r="E179" s="517"/>
      <c r="F179" s="517"/>
      <c r="G179" s="517"/>
      <c r="H179" s="517"/>
      <c r="I179" s="517"/>
      <c r="J179" s="517"/>
      <c r="K179" s="517"/>
      <c r="L179" s="517"/>
      <c r="M179" s="517"/>
      <c r="N179" s="516"/>
    </row>
    <row r="180" spans="1:14" ht="23.1" customHeight="1">
      <c r="A180" s="517"/>
      <c r="B180" s="517"/>
      <c r="C180" s="517"/>
      <c r="D180" s="517"/>
      <c r="E180" s="517"/>
      <c r="F180" s="517"/>
      <c r="G180" s="517"/>
      <c r="H180" s="517"/>
      <c r="I180" s="517"/>
      <c r="J180" s="517"/>
      <c r="K180" s="517"/>
      <c r="L180" s="517"/>
      <c r="M180" s="517"/>
      <c r="N180" s="516"/>
    </row>
    <row r="181" spans="1:14" ht="23.1" customHeight="1">
      <c r="A181" s="517"/>
      <c r="B181" s="517"/>
      <c r="C181" s="517"/>
      <c r="D181" s="517"/>
      <c r="E181" s="517"/>
      <c r="F181" s="517"/>
      <c r="G181" s="517"/>
      <c r="H181" s="517"/>
      <c r="I181" s="517"/>
      <c r="J181" s="517"/>
      <c r="K181" s="517"/>
      <c r="L181" s="517"/>
      <c r="M181" s="517"/>
      <c r="N181" s="516"/>
    </row>
    <row r="182" spans="1:14" ht="23.1" customHeight="1">
      <c r="A182" s="517"/>
      <c r="B182" s="517"/>
      <c r="C182" s="517"/>
      <c r="D182" s="517"/>
      <c r="E182" s="517"/>
      <c r="F182" s="517"/>
      <c r="G182" s="517"/>
      <c r="H182" s="517"/>
      <c r="I182" s="517"/>
      <c r="J182" s="517"/>
      <c r="K182" s="517"/>
      <c r="L182" s="517"/>
      <c r="M182" s="517"/>
      <c r="N182" s="516"/>
    </row>
    <row r="183" spans="1:14" ht="23.1" customHeight="1">
      <c r="A183" s="517"/>
      <c r="B183" s="517"/>
      <c r="C183" s="517"/>
      <c r="D183" s="517"/>
      <c r="E183" s="517"/>
      <c r="F183" s="517"/>
      <c r="G183" s="517"/>
      <c r="H183" s="517"/>
      <c r="I183" s="517"/>
      <c r="J183" s="517"/>
      <c r="K183" s="517"/>
      <c r="L183" s="517"/>
      <c r="M183" s="517"/>
      <c r="N183" s="516"/>
    </row>
    <row r="184" spans="1:14" ht="23.1" customHeight="1">
      <c r="A184" s="517"/>
      <c r="B184" s="517"/>
      <c r="C184" s="517"/>
      <c r="D184" s="517"/>
      <c r="E184" s="517"/>
      <c r="F184" s="517"/>
      <c r="G184" s="517"/>
      <c r="H184" s="517"/>
      <c r="I184" s="517"/>
      <c r="J184" s="517"/>
      <c r="K184" s="517"/>
      <c r="L184" s="517"/>
      <c r="M184" s="517"/>
      <c r="N184" s="516"/>
    </row>
    <row r="185" spans="1:14" ht="23.1" customHeight="1">
      <c r="A185" s="517"/>
      <c r="B185" s="517"/>
      <c r="C185" s="517"/>
      <c r="D185" s="517"/>
      <c r="E185" s="517"/>
      <c r="F185" s="517"/>
      <c r="G185" s="517"/>
      <c r="H185" s="517"/>
      <c r="I185" s="517"/>
      <c r="J185" s="517"/>
      <c r="K185" s="517"/>
      <c r="L185" s="517"/>
      <c r="M185" s="517"/>
      <c r="N185" s="516"/>
    </row>
    <row r="186" spans="1:14" ht="23.1" customHeight="1">
      <c r="A186" s="517"/>
      <c r="B186" s="517"/>
      <c r="C186" s="517"/>
      <c r="D186" s="517"/>
      <c r="E186" s="517"/>
      <c r="F186" s="517"/>
      <c r="G186" s="517"/>
      <c r="H186" s="517"/>
      <c r="I186" s="517"/>
      <c r="J186" s="517"/>
      <c r="K186" s="517"/>
      <c r="L186" s="517"/>
      <c r="M186" s="517"/>
      <c r="N186" s="516"/>
    </row>
    <row r="187" spans="1:14" ht="23.1" customHeight="1">
      <c r="A187" s="517"/>
      <c r="B187" s="517"/>
      <c r="C187" s="517"/>
      <c r="D187" s="517"/>
      <c r="E187" s="517"/>
      <c r="F187" s="517"/>
      <c r="G187" s="517"/>
      <c r="H187" s="517"/>
      <c r="I187" s="517"/>
      <c r="J187" s="517"/>
      <c r="K187" s="517"/>
      <c r="L187" s="517"/>
      <c r="M187" s="517"/>
      <c r="N187" s="516"/>
    </row>
    <row r="188" spans="1:14" ht="23.1" customHeight="1">
      <c r="A188" s="517"/>
      <c r="B188" s="517"/>
      <c r="C188" s="517"/>
      <c r="D188" s="517"/>
      <c r="E188" s="517"/>
      <c r="F188" s="517"/>
      <c r="G188" s="517"/>
      <c r="H188" s="517"/>
      <c r="I188" s="517"/>
      <c r="J188" s="517"/>
      <c r="K188" s="517"/>
      <c r="L188" s="517"/>
      <c r="M188" s="517"/>
      <c r="N188" s="516"/>
    </row>
    <row r="189" spans="1:14" ht="23.1" customHeight="1">
      <c r="A189" s="517"/>
      <c r="B189" s="517"/>
      <c r="C189" s="517"/>
      <c r="D189" s="517"/>
      <c r="E189" s="517"/>
      <c r="F189" s="517"/>
      <c r="G189" s="517"/>
      <c r="H189" s="517"/>
      <c r="I189" s="517"/>
      <c r="J189" s="517"/>
      <c r="K189" s="517"/>
      <c r="L189" s="517"/>
      <c r="M189" s="517"/>
      <c r="N189" s="516"/>
    </row>
    <row r="190" spans="1:14" ht="23.1" customHeight="1">
      <c r="A190" s="517"/>
      <c r="B190" s="517"/>
      <c r="C190" s="517"/>
      <c r="D190" s="517"/>
      <c r="E190" s="517"/>
      <c r="F190" s="517"/>
      <c r="G190" s="517"/>
      <c r="H190" s="517"/>
      <c r="I190" s="517"/>
      <c r="J190" s="517"/>
      <c r="K190" s="517"/>
      <c r="L190" s="517"/>
      <c r="M190" s="517"/>
      <c r="N190" s="516"/>
    </row>
    <row r="191" spans="1:14" ht="23.1" customHeight="1">
      <c r="A191" s="517"/>
      <c r="B191" s="517"/>
      <c r="C191" s="517"/>
      <c r="D191" s="517"/>
      <c r="E191" s="517"/>
      <c r="F191" s="517"/>
      <c r="G191" s="517"/>
      <c r="H191" s="517"/>
      <c r="I191" s="517"/>
      <c r="J191" s="517"/>
      <c r="K191" s="517"/>
      <c r="L191" s="517"/>
      <c r="M191" s="517"/>
      <c r="N191" s="516"/>
    </row>
    <row r="192" spans="1:14" ht="23.1" customHeight="1">
      <c r="A192" s="517"/>
      <c r="B192" s="517"/>
      <c r="C192" s="517"/>
      <c r="D192" s="517"/>
      <c r="E192" s="517"/>
      <c r="F192" s="517"/>
      <c r="G192" s="517"/>
      <c r="H192" s="517"/>
      <c r="I192" s="517"/>
      <c r="J192" s="517"/>
      <c r="K192" s="517"/>
      <c r="L192" s="517"/>
      <c r="M192" s="517"/>
      <c r="N192" s="516"/>
    </row>
    <row r="193" spans="1:14" ht="23.1" customHeight="1">
      <c r="A193" s="517"/>
      <c r="B193" s="517"/>
      <c r="C193" s="517"/>
      <c r="D193" s="517"/>
      <c r="E193" s="517"/>
      <c r="F193" s="517"/>
      <c r="G193" s="517"/>
      <c r="H193" s="517"/>
      <c r="I193" s="517"/>
      <c r="J193" s="517"/>
      <c r="K193" s="517"/>
      <c r="L193" s="517"/>
      <c r="M193" s="517"/>
      <c r="N193" s="516"/>
    </row>
    <row r="194" spans="1:14" ht="23.1" customHeight="1">
      <c r="A194" s="517"/>
      <c r="B194" s="517"/>
      <c r="C194" s="517"/>
      <c r="D194" s="517"/>
      <c r="E194" s="517"/>
      <c r="F194" s="517"/>
      <c r="G194" s="517"/>
      <c r="H194" s="517"/>
      <c r="I194" s="517"/>
      <c r="J194" s="517"/>
      <c r="K194" s="517"/>
      <c r="L194" s="517"/>
      <c r="M194" s="517"/>
      <c r="N194" s="516"/>
    </row>
    <row r="195" spans="1:14" ht="23.1" customHeight="1">
      <c r="A195" s="517"/>
      <c r="B195" s="517"/>
      <c r="C195" s="517"/>
      <c r="D195" s="517"/>
      <c r="E195" s="517"/>
      <c r="F195" s="517"/>
      <c r="G195" s="517"/>
      <c r="H195" s="517"/>
      <c r="I195" s="517"/>
      <c r="J195" s="517"/>
      <c r="K195" s="517"/>
      <c r="L195" s="517"/>
      <c r="M195" s="517"/>
      <c r="N195" s="516"/>
    </row>
    <row r="196" spans="1:14" ht="23.1" customHeight="1">
      <c r="A196" s="517"/>
      <c r="B196" s="517"/>
      <c r="C196" s="517"/>
      <c r="D196" s="517"/>
      <c r="E196" s="517"/>
      <c r="F196" s="517"/>
      <c r="G196" s="517"/>
      <c r="H196" s="517"/>
      <c r="I196" s="517"/>
      <c r="J196" s="517"/>
      <c r="K196" s="517"/>
      <c r="L196" s="517"/>
      <c r="M196" s="517"/>
      <c r="N196" s="516"/>
    </row>
    <row r="197" spans="1:14" ht="23.1" customHeight="1">
      <c r="A197" s="517"/>
      <c r="B197" s="517"/>
      <c r="C197" s="517"/>
      <c r="D197" s="517"/>
      <c r="E197" s="517"/>
      <c r="F197" s="517"/>
      <c r="G197" s="517"/>
      <c r="H197" s="517"/>
      <c r="I197" s="517"/>
      <c r="J197" s="517"/>
      <c r="K197" s="517"/>
      <c r="L197" s="517"/>
      <c r="M197" s="517"/>
      <c r="N197" s="516"/>
    </row>
    <row r="198" spans="1:14" ht="23.1" customHeight="1">
      <c r="A198" s="517"/>
      <c r="B198" s="517"/>
      <c r="C198" s="517"/>
      <c r="D198" s="517"/>
      <c r="E198" s="517"/>
      <c r="F198" s="517"/>
      <c r="G198" s="517"/>
      <c r="H198" s="517"/>
      <c r="I198" s="517"/>
      <c r="J198" s="517"/>
      <c r="K198" s="517"/>
      <c r="L198" s="517"/>
      <c r="M198" s="517"/>
      <c r="N198" s="516"/>
    </row>
    <row r="199" spans="1:14" ht="23.1" customHeight="1">
      <c r="A199" s="517"/>
      <c r="B199" s="517"/>
      <c r="C199" s="517"/>
      <c r="D199" s="517"/>
      <c r="E199" s="517"/>
      <c r="F199" s="517"/>
      <c r="G199" s="517"/>
      <c r="H199" s="517"/>
      <c r="I199" s="517"/>
      <c r="J199" s="517"/>
      <c r="K199" s="517"/>
      <c r="L199" s="517"/>
      <c r="M199" s="517"/>
      <c r="N199" s="516"/>
    </row>
    <row r="200" spans="1:14" ht="23.1" customHeight="1">
      <c r="A200" s="517"/>
      <c r="B200" s="517"/>
      <c r="C200" s="517"/>
      <c r="D200" s="517"/>
      <c r="E200" s="517"/>
      <c r="F200" s="517"/>
      <c r="G200" s="517"/>
      <c r="H200" s="517"/>
      <c r="I200" s="517"/>
      <c r="J200" s="517"/>
      <c r="K200" s="517"/>
      <c r="L200" s="517"/>
      <c r="M200" s="517"/>
      <c r="N200" s="516"/>
    </row>
    <row r="201" spans="1:14" ht="23.1" customHeight="1">
      <c r="A201" s="517"/>
      <c r="B201" s="517"/>
      <c r="C201" s="517"/>
      <c r="D201" s="517"/>
      <c r="E201" s="517"/>
      <c r="F201" s="517"/>
      <c r="G201" s="517"/>
      <c r="H201" s="517"/>
      <c r="I201" s="517"/>
      <c r="J201" s="517"/>
      <c r="K201" s="517"/>
      <c r="L201" s="517"/>
      <c r="M201" s="517"/>
      <c r="N201" s="516"/>
    </row>
    <row r="202" spans="1:14" ht="23.1" customHeight="1">
      <c r="A202" s="517"/>
      <c r="B202" s="517"/>
      <c r="C202" s="517"/>
      <c r="D202" s="517"/>
      <c r="E202" s="517"/>
      <c r="F202" s="517"/>
      <c r="G202" s="517"/>
      <c r="H202" s="517"/>
      <c r="I202" s="517"/>
      <c r="J202" s="517"/>
      <c r="K202" s="517"/>
      <c r="L202" s="517"/>
      <c r="M202" s="517"/>
      <c r="N202" s="516"/>
    </row>
    <row r="203" spans="1:14" ht="23.1" customHeight="1">
      <c r="A203" s="517"/>
      <c r="B203" s="517"/>
      <c r="C203" s="517"/>
      <c r="D203" s="517"/>
      <c r="E203" s="517"/>
      <c r="F203" s="517"/>
      <c r="G203" s="517"/>
      <c r="H203" s="517"/>
      <c r="I203" s="517"/>
      <c r="J203" s="517"/>
      <c r="K203" s="517"/>
      <c r="L203" s="517"/>
      <c r="M203" s="517"/>
      <c r="N203" s="516"/>
    </row>
    <row r="204" spans="1:14" ht="23.1" customHeight="1">
      <c r="A204" s="517"/>
      <c r="B204" s="517"/>
      <c r="C204" s="517"/>
      <c r="D204" s="517"/>
      <c r="E204" s="517"/>
      <c r="F204" s="517"/>
      <c r="G204" s="517"/>
      <c r="H204" s="517"/>
      <c r="I204" s="517"/>
      <c r="J204" s="517"/>
      <c r="K204" s="517"/>
      <c r="L204" s="517"/>
      <c r="M204" s="517"/>
      <c r="N204" s="516"/>
    </row>
    <row r="205" spans="1:14" ht="23.1" customHeight="1">
      <c r="A205" s="517"/>
      <c r="B205" s="517"/>
      <c r="C205" s="517"/>
      <c r="D205" s="517"/>
      <c r="E205" s="517"/>
      <c r="F205" s="517"/>
      <c r="G205" s="517"/>
      <c r="H205" s="517"/>
      <c r="I205" s="517"/>
      <c r="J205" s="517"/>
      <c r="K205" s="517"/>
      <c r="L205" s="517"/>
      <c r="M205" s="517"/>
      <c r="N205" s="516"/>
    </row>
    <row r="206" spans="1:14" ht="23.1" customHeight="1">
      <c r="A206" s="517"/>
      <c r="B206" s="517"/>
      <c r="C206" s="517"/>
      <c r="D206" s="517"/>
      <c r="E206" s="517"/>
      <c r="F206" s="517"/>
      <c r="G206" s="517"/>
      <c r="H206" s="517"/>
      <c r="I206" s="517"/>
      <c r="J206" s="517"/>
      <c r="K206" s="517"/>
      <c r="L206" s="517"/>
      <c r="M206" s="517"/>
      <c r="N206" s="516"/>
    </row>
    <row r="207" spans="1:14" ht="23.1" customHeight="1">
      <c r="A207" s="517"/>
      <c r="B207" s="517"/>
      <c r="C207" s="517"/>
      <c r="D207" s="517"/>
      <c r="E207" s="517"/>
      <c r="F207" s="517"/>
      <c r="G207" s="517"/>
      <c r="H207" s="517"/>
      <c r="I207" s="517"/>
      <c r="J207" s="517"/>
      <c r="K207" s="517"/>
      <c r="L207" s="517"/>
      <c r="M207" s="517"/>
      <c r="N207" s="516"/>
    </row>
    <row r="208" spans="1:14" ht="23.1" customHeight="1">
      <c r="A208" s="517"/>
      <c r="B208" s="517"/>
      <c r="C208" s="517"/>
      <c r="D208" s="517"/>
      <c r="E208" s="517"/>
      <c r="F208" s="517"/>
      <c r="G208" s="517"/>
      <c r="H208" s="517"/>
      <c r="I208" s="517"/>
      <c r="J208" s="517"/>
      <c r="K208" s="517"/>
      <c r="L208" s="517"/>
      <c r="M208" s="517"/>
      <c r="N208" s="516"/>
    </row>
    <row r="209" spans="1:14" ht="23.1" customHeight="1">
      <c r="A209" s="517"/>
      <c r="B209" s="517"/>
      <c r="C209" s="517"/>
      <c r="D209" s="517"/>
      <c r="E209" s="517"/>
      <c r="F209" s="517"/>
      <c r="G209" s="517"/>
      <c r="H209" s="517"/>
      <c r="I209" s="517"/>
      <c r="J209" s="517"/>
      <c r="K209" s="517"/>
      <c r="L209" s="517"/>
      <c r="M209" s="517"/>
      <c r="N209" s="516"/>
    </row>
    <row r="210" spans="1:14" ht="23.1" customHeight="1">
      <c r="A210" s="517"/>
      <c r="B210" s="517"/>
      <c r="C210" s="517"/>
      <c r="D210" s="517"/>
      <c r="E210" s="517"/>
      <c r="F210" s="517"/>
      <c r="G210" s="517"/>
      <c r="H210" s="517"/>
      <c r="I210" s="517"/>
      <c r="J210" s="517"/>
      <c r="K210" s="517"/>
      <c r="L210" s="517"/>
      <c r="M210" s="517"/>
      <c r="N210" s="516"/>
    </row>
    <row r="211" spans="1:14" ht="23.1" customHeight="1">
      <c r="A211" s="517"/>
      <c r="B211" s="517"/>
      <c r="C211" s="517"/>
      <c r="D211" s="517"/>
      <c r="E211" s="517"/>
      <c r="F211" s="517"/>
      <c r="G211" s="517"/>
      <c r="H211" s="517"/>
      <c r="I211" s="517"/>
      <c r="J211" s="517"/>
      <c r="K211" s="517"/>
      <c r="L211" s="517"/>
      <c r="M211" s="517"/>
      <c r="N211" s="516"/>
    </row>
    <row r="212" spans="1:14" ht="23.1" customHeight="1">
      <c r="A212" s="517"/>
      <c r="B212" s="517"/>
      <c r="C212" s="517"/>
      <c r="D212" s="517"/>
      <c r="E212" s="517"/>
      <c r="F212" s="517"/>
      <c r="G212" s="517"/>
      <c r="H212" s="517"/>
      <c r="I212" s="517"/>
      <c r="J212" s="517"/>
      <c r="K212" s="517"/>
      <c r="L212" s="517"/>
      <c r="M212" s="517"/>
      <c r="N212" s="516"/>
    </row>
    <row r="213" spans="1:14" ht="23.1" customHeight="1">
      <c r="A213" s="517"/>
      <c r="B213" s="517"/>
      <c r="C213" s="517"/>
      <c r="D213" s="517"/>
      <c r="E213" s="517"/>
      <c r="F213" s="517"/>
      <c r="G213" s="517"/>
      <c r="H213" s="517"/>
      <c r="I213" s="517"/>
      <c r="J213" s="517"/>
      <c r="K213" s="517"/>
      <c r="L213" s="517"/>
      <c r="M213" s="517"/>
      <c r="N213" s="516"/>
    </row>
    <row r="214" spans="1:14" ht="23.1" customHeight="1">
      <c r="A214" s="517"/>
      <c r="B214" s="517"/>
      <c r="C214" s="517"/>
      <c r="D214" s="517"/>
      <c r="E214" s="517"/>
      <c r="F214" s="517"/>
      <c r="G214" s="517"/>
      <c r="H214" s="517"/>
      <c r="I214" s="517"/>
      <c r="J214" s="517"/>
      <c r="K214" s="517"/>
      <c r="L214" s="517"/>
      <c r="M214" s="517"/>
      <c r="N214" s="516"/>
    </row>
    <row r="215" spans="1:14" ht="23.1" customHeight="1">
      <c r="A215" s="517"/>
      <c r="B215" s="517"/>
      <c r="C215" s="517"/>
      <c r="D215" s="517"/>
      <c r="E215" s="517"/>
      <c r="F215" s="517"/>
      <c r="G215" s="517"/>
      <c r="H215" s="517"/>
      <c r="I215" s="517"/>
      <c r="J215" s="517"/>
      <c r="K215" s="517"/>
      <c r="L215" s="517"/>
      <c r="M215" s="517"/>
      <c r="N215" s="516"/>
    </row>
    <row r="216" spans="1:14" ht="23.1" customHeight="1">
      <c r="A216" s="517"/>
      <c r="B216" s="517"/>
      <c r="C216" s="517"/>
      <c r="D216" s="517"/>
      <c r="E216" s="517"/>
      <c r="F216" s="517"/>
      <c r="G216" s="517"/>
      <c r="H216" s="517"/>
      <c r="I216" s="517"/>
      <c r="J216" s="517"/>
      <c r="K216" s="517"/>
      <c r="L216" s="517"/>
      <c r="M216" s="517"/>
      <c r="N216" s="516"/>
    </row>
    <row r="217" spans="1:14" ht="23.1" customHeight="1">
      <c r="A217" s="517"/>
      <c r="B217" s="517"/>
      <c r="C217" s="517"/>
      <c r="D217" s="517"/>
      <c r="E217" s="517"/>
      <c r="F217" s="517"/>
      <c r="G217" s="517"/>
      <c r="H217" s="517"/>
      <c r="I217" s="517"/>
      <c r="J217" s="517"/>
      <c r="K217" s="517"/>
      <c r="L217" s="517"/>
      <c r="M217" s="517"/>
      <c r="N217" s="516"/>
    </row>
    <row r="218" spans="1:14" ht="23.1" customHeight="1">
      <c r="A218" s="517"/>
      <c r="B218" s="517"/>
      <c r="C218" s="517"/>
      <c r="D218" s="517"/>
      <c r="E218" s="517"/>
      <c r="F218" s="517"/>
      <c r="G218" s="517"/>
      <c r="H218" s="517"/>
      <c r="I218" s="517"/>
      <c r="J218" s="517"/>
      <c r="K218" s="517"/>
      <c r="L218" s="517"/>
      <c r="M218" s="517"/>
      <c r="N218" s="516"/>
    </row>
    <row r="219" spans="1:14" ht="23.1" customHeight="1">
      <c r="A219" s="517"/>
      <c r="B219" s="517"/>
      <c r="C219" s="517"/>
      <c r="D219" s="517"/>
      <c r="E219" s="517"/>
      <c r="F219" s="517"/>
      <c r="G219" s="517"/>
      <c r="H219" s="517"/>
      <c r="I219" s="517"/>
      <c r="J219" s="517"/>
      <c r="K219" s="517"/>
      <c r="L219" s="517"/>
      <c r="M219" s="517"/>
      <c r="N219" s="516"/>
    </row>
    <row r="220" spans="1:14" ht="23.1" customHeight="1">
      <c r="A220" s="517"/>
      <c r="B220" s="517"/>
      <c r="C220" s="517"/>
      <c r="D220" s="517"/>
      <c r="E220" s="517"/>
      <c r="F220" s="517"/>
      <c r="G220" s="517"/>
      <c r="H220" s="517"/>
      <c r="I220" s="517"/>
      <c r="J220" s="517"/>
      <c r="K220" s="517"/>
      <c r="L220" s="517"/>
      <c r="M220" s="517"/>
      <c r="N220" s="516"/>
    </row>
    <row r="221" spans="1:14" ht="23.1" customHeight="1">
      <c r="A221" s="517"/>
      <c r="B221" s="517"/>
      <c r="C221" s="517"/>
      <c r="D221" s="517"/>
      <c r="E221" s="517"/>
      <c r="F221" s="517"/>
      <c r="G221" s="517"/>
      <c r="H221" s="517"/>
      <c r="I221" s="517"/>
      <c r="J221" s="517"/>
      <c r="K221" s="517"/>
      <c r="L221" s="517"/>
      <c r="M221" s="517"/>
      <c r="N221" s="516"/>
    </row>
    <row r="222" spans="1:14" ht="23.1" customHeight="1">
      <c r="A222" s="517"/>
      <c r="B222" s="517"/>
      <c r="C222" s="517"/>
      <c r="D222" s="517"/>
      <c r="E222" s="517"/>
      <c r="F222" s="517"/>
      <c r="G222" s="517"/>
      <c r="H222" s="517"/>
      <c r="I222" s="517"/>
      <c r="J222" s="517"/>
      <c r="K222" s="517"/>
      <c r="L222" s="517"/>
      <c r="M222" s="517"/>
      <c r="N222" s="516"/>
    </row>
    <row r="223" spans="1:14" ht="23.1" customHeight="1">
      <c r="A223" s="517"/>
      <c r="B223" s="517"/>
      <c r="C223" s="517"/>
      <c r="D223" s="517"/>
      <c r="E223" s="517"/>
      <c r="F223" s="517"/>
      <c r="G223" s="517"/>
      <c r="H223" s="517"/>
      <c r="I223" s="517"/>
      <c r="J223" s="517"/>
      <c r="K223" s="517"/>
      <c r="L223" s="517"/>
      <c r="M223" s="517"/>
      <c r="N223" s="516"/>
    </row>
    <row r="224" spans="1:14" ht="23.1" customHeight="1">
      <c r="A224" s="517"/>
      <c r="B224" s="517"/>
      <c r="C224" s="517"/>
      <c r="D224" s="517"/>
      <c r="E224" s="517"/>
      <c r="F224" s="517"/>
      <c r="G224" s="517"/>
      <c r="H224" s="517"/>
      <c r="I224" s="517"/>
      <c r="J224" s="517"/>
      <c r="K224" s="517"/>
      <c r="L224" s="517"/>
      <c r="M224" s="517"/>
      <c r="N224" s="516"/>
    </row>
    <row r="225" spans="1:14" ht="23.1" customHeight="1">
      <c r="A225" s="517"/>
      <c r="B225" s="517"/>
      <c r="C225" s="517"/>
      <c r="D225" s="517"/>
      <c r="E225" s="517"/>
      <c r="F225" s="517"/>
      <c r="G225" s="517"/>
      <c r="H225" s="517"/>
      <c r="I225" s="517"/>
      <c r="J225" s="517"/>
      <c r="K225" s="517"/>
      <c r="L225" s="517"/>
      <c r="M225" s="517"/>
      <c r="N225" s="516"/>
    </row>
    <row r="226" spans="1:14" ht="23.1" customHeight="1">
      <c r="A226" s="517"/>
      <c r="B226" s="517"/>
      <c r="C226" s="517"/>
      <c r="D226" s="517"/>
      <c r="E226" s="517"/>
      <c r="F226" s="517"/>
      <c r="G226" s="517"/>
      <c r="H226" s="517"/>
      <c r="I226" s="517"/>
      <c r="J226" s="517"/>
      <c r="K226" s="517"/>
      <c r="L226" s="517"/>
      <c r="M226" s="517"/>
      <c r="N226" s="516"/>
    </row>
    <row r="227" spans="1:14" ht="23.1" customHeight="1">
      <c r="A227" s="517"/>
      <c r="B227" s="517"/>
      <c r="C227" s="517"/>
      <c r="D227" s="517"/>
      <c r="E227" s="517"/>
      <c r="F227" s="517"/>
      <c r="G227" s="517"/>
      <c r="H227" s="517"/>
      <c r="I227" s="517"/>
      <c r="J227" s="517"/>
      <c r="K227" s="517"/>
      <c r="L227" s="517"/>
      <c r="M227" s="517"/>
      <c r="N227" s="516"/>
    </row>
    <row r="228" spans="1:14" ht="23.1" customHeight="1">
      <c r="A228" s="517"/>
      <c r="B228" s="517"/>
      <c r="C228" s="517"/>
      <c r="D228" s="517"/>
      <c r="E228" s="517"/>
      <c r="F228" s="517"/>
      <c r="G228" s="517"/>
      <c r="H228" s="517"/>
      <c r="I228" s="517"/>
      <c r="J228" s="517"/>
      <c r="K228" s="517"/>
      <c r="L228" s="517"/>
      <c r="M228" s="517"/>
      <c r="N228" s="516"/>
    </row>
    <row r="229" spans="1:14" ht="23.1" customHeight="1">
      <c r="A229" s="517"/>
      <c r="B229" s="517"/>
      <c r="C229" s="517"/>
      <c r="D229" s="517"/>
      <c r="E229" s="517"/>
      <c r="F229" s="517"/>
      <c r="G229" s="517"/>
      <c r="H229" s="517"/>
      <c r="I229" s="517"/>
      <c r="J229" s="517"/>
      <c r="K229" s="517"/>
      <c r="L229" s="517"/>
      <c r="M229" s="517"/>
      <c r="N229" s="516"/>
    </row>
    <row r="230" spans="1:14" ht="23.1" customHeight="1">
      <c r="A230" s="517"/>
      <c r="B230" s="517"/>
      <c r="C230" s="517"/>
      <c r="D230" s="517"/>
      <c r="E230" s="517"/>
      <c r="F230" s="517"/>
      <c r="G230" s="517"/>
      <c r="H230" s="517"/>
      <c r="I230" s="517"/>
      <c r="J230" s="517"/>
      <c r="K230" s="517"/>
      <c r="L230" s="517"/>
      <c r="M230" s="517"/>
      <c r="N230" s="516"/>
    </row>
    <row r="231" spans="1:14" ht="23.1" customHeight="1">
      <c r="A231" s="517"/>
      <c r="B231" s="517"/>
      <c r="C231" s="517"/>
      <c r="D231" s="517"/>
      <c r="E231" s="517"/>
      <c r="F231" s="517"/>
      <c r="G231" s="517"/>
      <c r="H231" s="517"/>
      <c r="I231" s="517"/>
      <c r="J231" s="517"/>
      <c r="K231" s="517"/>
      <c r="L231" s="517"/>
      <c r="M231" s="517"/>
      <c r="N231" s="516"/>
    </row>
    <row r="232" spans="1:14" ht="23.1" customHeight="1">
      <c r="B232" s="518"/>
      <c r="C232" s="518"/>
      <c r="D232" s="518"/>
      <c r="E232" s="518"/>
      <c r="F232" s="518"/>
      <c r="G232" s="518"/>
      <c r="H232" s="518"/>
      <c r="I232" s="518"/>
      <c r="J232" s="518"/>
      <c r="K232" s="518"/>
      <c r="L232" s="518"/>
      <c r="M232" s="518"/>
      <c r="N232" s="519"/>
    </row>
    <row r="233" spans="1:14" ht="23.1" customHeight="1">
      <c r="B233" s="518"/>
      <c r="C233" s="518"/>
      <c r="D233" s="518"/>
      <c r="E233" s="518"/>
      <c r="F233" s="518"/>
      <c r="G233" s="518"/>
      <c r="H233" s="518"/>
      <c r="I233" s="518"/>
      <c r="J233" s="518"/>
      <c r="K233" s="518"/>
      <c r="L233" s="518"/>
      <c r="M233" s="518"/>
      <c r="N233" s="519"/>
    </row>
    <row r="234" spans="1:14" ht="23.1" customHeight="1">
      <c r="B234" s="518"/>
      <c r="C234" s="518"/>
      <c r="D234" s="518"/>
      <c r="E234" s="518"/>
      <c r="F234" s="518"/>
      <c r="G234" s="518"/>
      <c r="H234" s="518"/>
      <c r="I234" s="518"/>
      <c r="J234" s="518"/>
      <c r="K234" s="518"/>
      <c r="L234" s="518"/>
      <c r="M234" s="518"/>
      <c r="N234" s="519"/>
    </row>
    <row r="235" spans="1:14" ht="23.1" customHeight="1">
      <c r="B235" s="518"/>
      <c r="C235" s="518"/>
      <c r="D235" s="518"/>
      <c r="E235" s="518"/>
      <c r="F235" s="518"/>
      <c r="G235" s="518"/>
      <c r="H235" s="518"/>
      <c r="I235" s="518"/>
      <c r="J235" s="518"/>
      <c r="K235" s="518"/>
      <c r="L235" s="518"/>
      <c r="M235" s="518"/>
      <c r="N235" s="519"/>
    </row>
    <row r="236" spans="1:14" ht="23.1" customHeight="1">
      <c r="B236" s="518"/>
      <c r="C236" s="518"/>
      <c r="D236" s="518"/>
      <c r="E236" s="518"/>
      <c r="F236" s="518"/>
      <c r="G236" s="518"/>
      <c r="H236" s="518"/>
      <c r="I236" s="518"/>
      <c r="J236" s="518"/>
      <c r="K236" s="518"/>
      <c r="L236" s="518"/>
      <c r="M236" s="518"/>
      <c r="N236" s="519"/>
    </row>
    <row r="237" spans="1:14" ht="23.1" customHeight="1">
      <c r="B237" s="518"/>
      <c r="C237" s="518"/>
      <c r="D237" s="518"/>
      <c r="E237" s="518"/>
      <c r="F237" s="518"/>
      <c r="G237" s="518"/>
      <c r="H237" s="518"/>
      <c r="I237" s="518"/>
      <c r="J237" s="518"/>
      <c r="K237" s="518"/>
      <c r="L237" s="518"/>
      <c r="M237" s="518"/>
      <c r="N237" s="519"/>
    </row>
    <row r="238" spans="1:14" ht="23.1" customHeight="1">
      <c r="B238" s="518"/>
      <c r="C238" s="518"/>
      <c r="D238" s="518"/>
      <c r="E238" s="518"/>
      <c r="F238" s="518"/>
      <c r="G238" s="518"/>
      <c r="H238" s="518"/>
      <c r="I238" s="518"/>
      <c r="J238" s="518"/>
      <c r="K238" s="518"/>
      <c r="L238" s="518"/>
      <c r="M238" s="518"/>
      <c r="N238" s="519"/>
    </row>
    <row r="239" spans="1:14" ht="23.1" customHeight="1">
      <c r="B239" s="518"/>
      <c r="C239" s="518"/>
      <c r="D239" s="518"/>
      <c r="E239" s="518"/>
      <c r="F239" s="518"/>
      <c r="G239" s="518"/>
      <c r="H239" s="518"/>
      <c r="I239" s="518"/>
      <c r="J239" s="518"/>
      <c r="K239" s="518"/>
      <c r="L239" s="518"/>
      <c r="M239" s="518"/>
      <c r="N239" s="519"/>
    </row>
    <row r="240" spans="1:14" ht="23.1" customHeight="1">
      <c r="B240" s="518"/>
      <c r="C240" s="518"/>
      <c r="D240" s="518"/>
      <c r="E240" s="518"/>
      <c r="F240" s="518"/>
      <c r="G240" s="518"/>
      <c r="H240" s="518"/>
      <c r="I240" s="518"/>
      <c r="J240" s="518"/>
      <c r="K240" s="518"/>
      <c r="L240" s="518"/>
      <c r="M240" s="518"/>
      <c r="N240" s="519"/>
    </row>
    <row r="241" spans="2:14" ht="23.1" customHeight="1">
      <c r="B241" s="518"/>
      <c r="C241" s="518"/>
      <c r="D241" s="518"/>
      <c r="E241" s="518"/>
      <c r="F241" s="518"/>
      <c r="G241" s="518"/>
      <c r="H241" s="518"/>
      <c r="I241" s="518"/>
      <c r="J241" s="518"/>
      <c r="K241" s="518"/>
      <c r="L241" s="518"/>
      <c r="M241" s="518"/>
      <c r="N241" s="519"/>
    </row>
    <row r="242" spans="2:14" ht="23.1" customHeight="1">
      <c r="B242" s="518"/>
      <c r="C242" s="518"/>
      <c r="D242" s="518"/>
      <c r="E242" s="518"/>
      <c r="F242" s="518"/>
      <c r="G242" s="518"/>
      <c r="H242" s="518"/>
      <c r="I242" s="518"/>
      <c r="J242" s="518"/>
      <c r="K242" s="518"/>
      <c r="L242" s="518"/>
      <c r="M242" s="518"/>
      <c r="N242" s="519"/>
    </row>
    <row r="243" spans="2:14" ht="23.1" customHeight="1">
      <c r="B243" s="518"/>
      <c r="C243" s="518"/>
      <c r="D243" s="518"/>
      <c r="E243" s="518"/>
      <c r="F243" s="518"/>
      <c r="G243" s="518"/>
      <c r="H243" s="518"/>
      <c r="I243" s="518"/>
      <c r="J243" s="518"/>
      <c r="K243" s="518"/>
      <c r="L243" s="518"/>
      <c r="M243" s="518"/>
      <c r="N243" s="519"/>
    </row>
    <row r="244" spans="2:14" ht="23.1" customHeight="1">
      <c r="B244" s="518"/>
      <c r="C244" s="518"/>
      <c r="D244" s="518"/>
      <c r="E244" s="518"/>
      <c r="F244" s="518"/>
      <c r="G244" s="518"/>
      <c r="H244" s="518"/>
      <c r="I244" s="518"/>
      <c r="J244" s="518"/>
      <c r="K244" s="518"/>
      <c r="L244" s="518"/>
      <c r="M244" s="518"/>
      <c r="N244" s="519"/>
    </row>
    <row r="245" spans="2:14" ht="23.1" customHeight="1">
      <c r="B245" s="518"/>
      <c r="C245" s="518"/>
      <c r="D245" s="518"/>
      <c r="E245" s="518"/>
      <c r="F245" s="518"/>
      <c r="G245" s="518"/>
      <c r="H245" s="518"/>
      <c r="I245" s="518"/>
      <c r="J245" s="518"/>
      <c r="K245" s="518"/>
      <c r="L245" s="518"/>
      <c r="M245" s="518"/>
      <c r="N245" s="519"/>
    </row>
    <row r="246" spans="2:14" ht="23.1" customHeight="1">
      <c r="B246" s="518"/>
      <c r="C246" s="518"/>
      <c r="D246" s="518"/>
      <c r="E246" s="518"/>
      <c r="F246" s="518"/>
      <c r="G246" s="518"/>
      <c r="H246" s="518"/>
      <c r="I246" s="518"/>
      <c r="J246" s="518"/>
      <c r="K246" s="518"/>
      <c r="L246" s="518"/>
      <c r="M246" s="518"/>
      <c r="N246" s="519"/>
    </row>
    <row r="247" spans="2:14" ht="23.1" customHeight="1">
      <c r="B247" s="518"/>
      <c r="C247" s="518"/>
      <c r="D247" s="518"/>
      <c r="E247" s="518"/>
      <c r="F247" s="518"/>
      <c r="G247" s="518"/>
      <c r="H247" s="518"/>
      <c r="I247" s="518"/>
      <c r="J247" s="518"/>
      <c r="K247" s="518"/>
      <c r="L247" s="518"/>
      <c r="M247" s="518"/>
      <c r="N247" s="519"/>
    </row>
    <row r="248" spans="2:14" ht="23.1" customHeight="1">
      <c r="B248" s="518"/>
      <c r="C248" s="518"/>
      <c r="D248" s="518"/>
      <c r="E248" s="518"/>
      <c r="F248" s="518"/>
      <c r="G248" s="518"/>
      <c r="H248" s="518"/>
      <c r="I248" s="518"/>
      <c r="J248" s="518"/>
      <c r="K248" s="518"/>
      <c r="L248" s="518"/>
      <c r="M248" s="518"/>
      <c r="N248" s="519"/>
    </row>
    <row r="249" spans="2:14" ht="23.1" customHeight="1">
      <c r="B249" s="518"/>
      <c r="C249" s="518"/>
      <c r="D249" s="518"/>
      <c r="E249" s="518"/>
      <c r="F249" s="518"/>
      <c r="G249" s="518"/>
      <c r="H249" s="518"/>
      <c r="I249" s="518"/>
      <c r="J249" s="518"/>
      <c r="K249" s="518"/>
      <c r="L249" s="518"/>
      <c r="M249" s="518"/>
      <c r="N249" s="519"/>
    </row>
    <row r="250" spans="2:14" ht="23.1" customHeight="1">
      <c r="B250" s="518"/>
      <c r="C250" s="518"/>
      <c r="D250" s="518"/>
      <c r="E250" s="518"/>
      <c r="F250" s="518"/>
      <c r="G250" s="518"/>
      <c r="H250" s="518"/>
      <c r="I250" s="518"/>
      <c r="J250" s="518"/>
      <c r="K250" s="518"/>
      <c r="L250" s="518"/>
      <c r="M250" s="518"/>
      <c r="N250" s="519"/>
    </row>
    <row r="251" spans="2:14" ht="23.1" customHeight="1">
      <c r="B251" s="518"/>
      <c r="C251" s="518"/>
      <c r="D251" s="518"/>
      <c r="E251" s="518"/>
      <c r="F251" s="518"/>
      <c r="G251" s="518"/>
      <c r="H251" s="518"/>
      <c r="I251" s="518"/>
      <c r="J251" s="518"/>
      <c r="K251" s="518"/>
      <c r="L251" s="518"/>
      <c r="M251" s="518"/>
      <c r="N251" s="519"/>
    </row>
    <row r="252" spans="2:14" ht="23.1" customHeight="1">
      <c r="B252" s="518"/>
      <c r="C252" s="518"/>
      <c r="D252" s="518"/>
      <c r="E252" s="518"/>
      <c r="F252" s="518"/>
      <c r="G252" s="518"/>
      <c r="H252" s="518"/>
      <c r="I252" s="518"/>
      <c r="J252" s="518"/>
      <c r="K252" s="518"/>
      <c r="L252" s="518"/>
      <c r="M252" s="518"/>
      <c r="N252" s="519"/>
    </row>
    <row r="253" spans="2:14" ht="23.1" customHeight="1">
      <c r="B253" s="518"/>
      <c r="C253" s="518"/>
      <c r="D253" s="518"/>
      <c r="E253" s="518"/>
      <c r="F253" s="518"/>
      <c r="G253" s="518"/>
      <c r="H253" s="518"/>
      <c r="I253" s="518"/>
      <c r="J253" s="518"/>
      <c r="K253" s="518"/>
      <c r="L253" s="518"/>
      <c r="M253" s="518"/>
      <c r="N253" s="519"/>
    </row>
    <row r="254" spans="2:14" ht="23.1" customHeight="1">
      <c r="B254" s="518"/>
      <c r="C254" s="518"/>
      <c r="D254" s="518"/>
      <c r="E254" s="518"/>
      <c r="F254" s="518"/>
      <c r="G254" s="518"/>
      <c r="H254" s="518"/>
      <c r="I254" s="518"/>
      <c r="J254" s="518"/>
      <c r="K254" s="518"/>
      <c r="L254" s="518"/>
      <c r="M254" s="518"/>
      <c r="N254" s="519"/>
    </row>
    <row r="255" spans="2:14" ht="23.1" customHeight="1">
      <c r="B255" s="518"/>
      <c r="C255" s="518"/>
      <c r="D255" s="518"/>
      <c r="E255" s="518"/>
      <c r="F255" s="518"/>
      <c r="G255" s="518"/>
      <c r="H255" s="518"/>
      <c r="I255" s="518"/>
      <c r="J255" s="518"/>
      <c r="K255" s="518"/>
      <c r="L255" s="518"/>
      <c r="M255" s="518"/>
      <c r="N255" s="519"/>
    </row>
    <row r="256" spans="2:14" ht="23.1" customHeight="1">
      <c r="B256" s="518"/>
      <c r="C256" s="518"/>
      <c r="D256" s="518"/>
      <c r="E256" s="518"/>
      <c r="F256" s="518"/>
      <c r="G256" s="518"/>
      <c r="H256" s="518"/>
      <c r="I256" s="518"/>
      <c r="J256" s="518"/>
      <c r="K256" s="518"/>
      <c r="L256" s="518"/>
      <c r="M256" s="518"/>
      <c r="N256" s="519"/>
    </row>
    <row r="257" spans="2:14" ht="23.1" customHeight="1">
      <c r="B257" s="518"/>
      <c r="C257" s="518"/>
      <c r="D257" s="518"/>
      <c r="E257" s="518"/>
      <c r="F257" s="518"/>
      <c r="G257" s="518"/>
      <c r="H257" s="518"/>
      <c r="I257" s="518"/>
      <c r="J257" s="518"/>
      <c r="K257" s="518"/>
      <c r="L257" s="518"/>
      <c r="M257" s="518"/>
      <c r="N257" s="519"/>
    </row>
    <row r="258" spans="2:14" ht="23.1" customHeight="1">
      <c r="B258" s="518"/>
      <c r="C258" s="518"/>
      <c r="D258" s="518"/>
      <c r="E258" s="518"/>
      <c r="F258" s="518"/>
      <c r="G258" s="518"/>
      <c r="H258" s="518"/>
      <c r="I258" s="518"/>
      <c r="J258" s="518"/>
      <c r="K258" s="518"/>
      <c r="L258" s="518"/>
      <c r="M258" s="518"/>
      <c r="N258" s="519"/>
    </row>
    <row r="259" spans="2:14" ht="23.1" customHeight="1">
      <c r="B259" s="518"/>
      <c r="C259" s="518"/>
      <c r="D259" s="518"/>
      <c r="E259" s="518"/>
      <c r="F259" s="518"/>
      <c r="G259" s="518"/>
      <c r="H259" s="518"/>
      <c r="I259" s="518"/>
      <c r="J259" s="518"/>
      <c r="K259" s="518"/>
      <c r="L259" s="518"/>
      <c r="M259" s="518"/>
      <c r="N259" s="519"/>
    </row>
    <row r="260" spans="2:14" ht="23.1" customHeight="1">
      <c r="B260" s="518"/>
      <c r="C260" s="518"/>
      <c r="D260" s="518"/>
      <c r="E260" s="518"/>
      <c r="F260" s="518"/>
      <c r="G260" s="518"/>
      <c r="H260" s="518"/>
      <c r="I260" s="518"/>
      <c r="J260" s="518"/>
      <c r="K260" s="518"/>
      <c r="L260" s="518"/>
      <c r="M260" s="518"/>
      <c r="N260" s="519"/>
    </row>
    <row r="261" spans="2:14" ht="23.1" customHeight="1">
      <c r="B261" s="518"/>
      <c r="C261" s="518"/>
      <c r="D261" s="518"/>
      <c r="E261" s="518"/>
      <c r="F261" s="518"/>
      <c r="G261" s="518"/>
      <c r="H261" s="518"/>
      <c r="I261" s="518"/>
      <c r="J261" s="518"/>
      <c r="K261" s="518"/>
      <c r="L261" s="518"/>
      <c r="M261" s="518"/>
      <c r="N261" s="519"/>
    </row>
    <row r="262" spans="2:14" ht="23.1" customHeight="1">
      <c r="B262" s="518"/>
      <c r="C262" s="518"/>
      <c r="D262" s="518"/>
      <c r="E262" s="518"/>
      <c r="F262" s="518"/>
      <c r="G262" s="518"/>
      <c r="H262" s="518"/>
      <c r="I262" s="518"/>
      <c r="J262" s="518"/>
      <c r="K262" s="518"/>
      <c r="L262" s="518"/>
      <c r="M262" s="518"/>
      <c r="N262" s="519"/>
    </row>
    <row r="263" spans="2:14" ht="23.1" customHeight="1">
      <c r="B263" s="518"/>
      <c r="C263" s="518"/>
      <c r="D263" s="518"/>
      <c r="E263" s="518"/>
      <c r="F263" s="518"/>
      <c r="G263" s="518"/>
      <c r="H263" s="518"/>
      <c r="I263" s="518"/>
      <c r="J263" s="518"/>
      <c r="K263" s="518"/>
      <c r="L263" s="518"/>
      <c r="M263" s="518"/>
      <c r="N263" s="519"/>
    </row>
    <row r="264" spans="2:14" ht="23.1" customHeight="1">
      <c r="B264" s="518"/>
      <c r="C264" s="518"/>
      <c r="D264" s="518"/>
      <c r="E264" s="518"/>
      <c r="F264" s="518"/>
      <c r="G264" s="518"/>
      <c r="H264" s="518"/>
      <c r="I264" s="518"/>
      <c r="J264" s="518"/>
      <c r="K264" s="518"/>
      <c r="L264" s="518"/>
      <c r="M264" s="518"/>
      <c r="N264" s="519"/>
    </row>
    <row r="265" spans="2:14" ht="23.1" customHeight="1">
      <c r="B265" s="518"/>
      <c r="C265" s="518"/>
      <c r="D265" s="518"/>
      <c r="E265" s="518"/>
      <c r="F265" s="518"/>
      <c r="G265" s="518"/>
      <c r="H265" s="518"/>
      <c r="I265" s="518"/>
      <c r="J265" s="518"/>
      <c r="K265" s="518"/>
      <c r="L265" s="518"/>
      <c r="M265" s="518"/>
      <c r="N265" s="519"/>
    </row>
    <row r="266" spans="2:14" ht="23.1" customHeight="1">
      <c r="B266" s="518"/>
      <c r="C266" s="518"/>
      <c r="D266" s="518"/>
      <c r="E266" s="518"/>
      <c r="F266" s="518"/>
      <c r="G266" s="518"/>
      <c r="H266" s="518"/>
      <c r="I266" s="518"/>
      <c r="J266" s="518"/>
      <c r="K266" s="518"/>
      <c r="L266" s="518"/>
      <c r="M266" s="518"/>
      <c r="N266" s="519"/>
    </row>
    <row r="267" spans="2:14" ht="23.1" customHeight="1">
      <c r="B267" s="518"/>
      <c r="C267" s="518"/>
      <c r="D267" s="518"/>
      <c r="E267" s="518"/>
      <c r="F267" s="518"/>
      <c r="G267" s="518"/>
      <c r="H267" s="518"/>
      <c r="I267" s="518"/>
      <c r="J267" s="518"/>
      <c r="K267" s="518"/>
      <c r="L267" s="518"/>
      <c r="M267" s="518"/>
      <c r="N267" s="519"/>
    </row>
    <row r="268" spans="2:14" ht="23.1" customHeight="1">
      <c r="B268" s="518"/>
      <c r="C268" s="518"/>
      <c r="D268" s="518"/>
      <c r="E268" s="518"/>
      <c r="F268" s="518"/>
      <c r="G268" s="518"/>
      <c r="H268" s="518"/>
      <c r="I268" s="518"/>
      <c r="J268" s="518"/>
      <c r="K268" s="518"/>
      <c r="L268" s="518"/>
      <c r="M268" s="518"/>
      <c r="N268" s="519"/>
    </row>
    <row r="269" spans="2:14" ht="23.1" customHeight="1">
      <c r="B269" s="518"/>
      <c r="C269" s="518"/>
      <c r="D269" s="518"/>
      <c r="E269" s="518"/>
      <c r="F269" s="518"/>
      <c r="G269" s="518"/>
      <c r="H269" s="518"/>
      <c r="I269" s="518"/>
      <c r="J269" s="518"/>
      <c r="K269" s="518"/>
      <c r="L269" s="518"/>
      <c r="M269" s="518"/>
      <c r="N269" s="519"/>
    </row>
    <row r="270" spans="2:14" ht="23.1" customHeight="1">
      <c r="B270" s="518"/>
      <c r="C270" s="518"/>
      <c r="D270" s="518"/>
      <c r="E270" s="518"/>
      <c r="F270" s="518"/>
      <c r="G270" s="518"/>
      <c r="H270" s="518"/>
      <c r="I270" s="518"/>
      <c r="J270" s="518"/>
      <c r="K270" s="518"/>
      <c r="L270" s="518"/>
      <c r="M270" s="518"/>
      <c r="N270" s="519"/>
    </row>
    <row r="271" spans="2:14" ht="23.1" customHeight="1">
      <c r="B271" s="518"/>
      <c r="C271" s="518"/>
      <c r="D271" s="518"/>
      <c r="E271" s="518"/>
      <c r="F271" s="518"/>
      <c r="G271" s="518"/>
      <c r="H271" s="518"/>
      <c r="I271" s="518"/>
      <c r="J271" s="518"/>
      <c r="K271" s="518"/>
      <c r="L271" s="518"/>
      <c r="M271" s="518"/>
      <c r="N271" s="519"/>
    </row>
    <row r="272" spans="2:14" ht="23.1" customHeight="1">
      <c r="B272" s="518"/>
      <c r="C272" s="518"/>
      <c r="D272" s="518"/>
      <c r="E272" s="518"/>
      <c r="F272" s="518"/>
      <c r="G272" s="518"/>
      <c r="H272" s="518"/>
      <c r="I272" s="518"/>
      <c r="J272" s="518"/>
      <c r="K272" s="518"/>
      <c r="L272" s="518"/>
      <c r="M272" s="518"/>
      <c r="N272" s="519"/>
    </row>
    <row r="273" spans="2:14" ht="23.1" customHeight="1">
      <c r="B273" s="518"/>
      <c r="C273" s="518"/>
      <c r="D273" s="518"/>
      <c r="E273" s="518"/>
      <c r="F273" s="518"/>
      <c r="G273" s="518"/>
      <c r="H273" s="518"/>
      <c r="I273" s="518"/>
      <c r="J273" s="518"/>
      <c r="K273" s="518"/>
      <c r="L273" s="518"/>
      <c r="M273" s="518"/>
      <c r="N273" s="519"/>
    </row>
    <row r="274" spans="2:14" ht="23.1" customHeight="1">
      <c r="B274" s="518"/>
      <c r="C274" s="518"/>
      <c r="D274" s="518"/>
      <c r="E274" s="518"/>
      <c r="F274" s="518"/>
      <c r="G274" s="518"/>
      <c r="H274" s="518"/>
      <c r="I274" s="518"/>
      <c r="J274" s="518"/>
      <c r="K274" s="518"/>
      <c r="L274" s="518"/>
      <c r="M274" s="518"/>
      <c r="N274" s="519"/>
    </row>
    <row r="275" spans="2:14" ht="23.1" customHeight="1">
      <c r="B275" s="518"/>
      <c r="C275" s="518"/>
      <c r="D275" s="518"/>
      <c r="E275" s="518"/>
      <c r="F275" s="518"/>
      <c r="G275" s="518"/>
      <c r="H275" s="518"/>
      <c r="I275" s="518"/>
      <c r="J275" s="518"/>
      <c r="K275" s="518"/>
      <c r="L275" s="518"/>
      <c r="M275" s="518"/>
      <c r="N275" s="519"/>
    </row>
    <row r="276" spans="2:14" ht="23.1" customHeight="1">
      <c r="B276" s="518"/>
      <c r="C276" s="518"/>
      <c r="D276" s="518"/>
      <c r="E276" s="518"/>
      <c r="F276" s="518"/>
      <c r="G276" s="518"/>
      <c r="H276" s="518"/>
      <c r="I276" s="518"/>
      <c r="J276" s="518"/>
      <c r="K276" s="518"/>
      <c r="L276" s="518"/>
      <c r="M276" s="518"/>
      <c r="N276" s="519"/>
    </row>
    <row r="277" spans="2:14" ht="23.1" customHeight="1">
      <c r="B277" s="518"/>
      <c r="C277" s="518"/>
      <c r="D277" s="518"/>
      <c r="E277" s="518"/>
      <c r="F277" s="518"/>
      <c r="G277" s="518"/>
      <c r="H277" s="518"/>
      <c r="I277" s="518"/>
      <c r="J277" s="518"/>
      <c r="K277" s="518"/>
      <c r="L277" s="518"/>
      <c r="M277" s="518"/>
      <c r="N277" s="519"/>
    </row>
    <row r="278" spans="2:14" ht="23.1" customHeight="1">
      <c r="B278" s="518"/>
      <c r="C278" s="518"/>
      <c r="D278" s="518"/>
      <c r="E278" s="518"/>
      <c r="F278" s="518"/>
      <c r="G278" s="518"/>
      <c r="H278" s="518"/>
      <c r="I278" s="518"/>
      <c r="J278" s="518"/>
      <c r="K278" s="518"/>
      <c r="L278" s="518"/>
      <c r="M278" s="518"/>
      <c r="N278" s="519"/>
    </row>
    <row r="279" spans="2:14" ht="23.1" customHeight="1">
      <c r="B279" s="518"/>
      <c r="C279" s="518"/>
      <c r="D279" s="518"/>
      <c r="E279" s="518"/>
      <c r="F279" s="518"/>
      <c r="G279" s="518"/>
      <c r="H279" s="518"/>
      <c r="I279" s="518"/>
      <c r="J279" s="518"/>
      <c r="K279" s="518"/>
      <c r="L279" s="518"/>
      <c r="M279" s="518"/>
      <c r="N279" s="519"/>
    </row>
    <row r="280" spans="2:14" ht="23.1" customHeight="1">
      <c r="B280" s="518"/>
      <c r="C280" s="518"/>
      <c r="D280" s="518"/>
      <c r="E280" s="518"/>
      <c r="F280" s="518"/>
      <c r="G280" s="518"/>
      <c r="H280" s="518"/>
      <c r="I280" s="518"/>
      <c r="J280" s="518"/>
      <c r="K280" s="518"/>
      <c r="L280" s="518"/>
      <c r="M280" s="518"/>
      <c r="N280" s="519"/>
    </row>
    <row r="281" spans="2:14" ht="23.1" customHeight="1">
      <c r="B281" s="518"/>
      <c r="C281" s="518"/>
      <c r="D281" s="518"/>
      <c r="E281" s="518"/>
      <c r="F281" s="518"/>
      <c r="G281" s="518"/>
      <c r="H281" s="518"/>
      <c r="I281" s="518"/>
      <c r="J281" s="518"/>
      <c r="K281" s="518"/>
      <c r="L281" s="518"/>
      <c r="M281" s="518"/>
      <c r="N281" s="519"/>
    </row>
    <row r="282" spans="2:14" ht="23.1" customHeight="1">
      <c r="B282" s="518"/>
      <c r="C282" s="518"/>
      <c r="D282" s="518"/>
      <c r="E282" s="518"/>
      <c r="F282" s="518"/>
      <c r="G282" s="518"/>
      <c r="H282" s="518"/>
      <c r="I282" s="518"/>
      <c r="J282" s="518"/>
      <c r="K282" s="518"/>
      <c r="L282" s="518"/>
      <c r="M282" s="518"/>
      <c r="N282" s="519"/>
    </row>
    <row r="283" spans="2:14" ht="23.1" customHeight="1">
      <c r="B283" s="518"/>
      <c r="C283" s="518"/>
      <c r="D283" s="518"/>
      <c r="E283" s="518"/>
      <c r="F283" s="518"/>
      <c r="G283" s="518"/>
      <c r="H283" s="518"/>
      <c r="I283" s="518"/>
      <c r="J283" s="518"/>
      <c r="K283" s="518"/>
      <c r="L283" s="518"/>
      <c r="M283" s="518"/>
      <c r="N283" s="519"/>
    </row>
    <row r="284" spans="2:14" ht="23.1" customHeight="1">
      <c r="B284" s="518"/>
      <c r="C284" s="518"/>
      <c r="D284" s="518"/>
      <c r="E284" s="518"/>
      <c r="F284" s="518"/>
      <c r="G284" s="518"/>
      <c r="H284" s="518"/>
      <c r="I284" s="518"/>
      <c r="J284" s="518"/>
      <c r="K284" s="518"/>
      <c r="L284" s="518"/>
      <c r="M284" s="518"/>
      <c r="N284" s="519"/>
    </row>
    <row r="285" spans="2:14" ht="23.1" customHeight="1">
      <c r="B285" s="518"/>
      <c r="C285" s="518"/>
      <c r="D285" s="518"/>
      <c r="E285" s="518"/>
      <c r="F285" s="518"/>
      <c r="G285" s="518"/>
      <c r="H285" s="518"/>
      <c r="I285" s="518"/>
      <c r="J285" s="518"/>
      <c r="K285" s="518"/>
      <c r="L285" s="518"/>
      <c r="M285" s="518"/>
      <c r="N285" s="519"/>
    </row>
    <row r="286" spans="2:14" ht="23.1" customHeight="1">
      <c r="B286" s="518"/>
      <c r="C286" s="518"/>
      <c r="D286" s="518"/>
      <c r="E286" s="518"/>
      <c r="F286" s="518"/>
      <c r="G286" s="518"/>
      <c r="H286" s="518"/>
      <c r="I286" s="518"/>
      <c r="J286" s="518"/>
      <c r="K286" s="518"/>
      <c r="L286" s="518"/>
      <c r="M286" s="518"/>
      <c r="N286" s="519"/>
    </row>
    <row r="287" spans="2:14" ht="23.1" customHeight="1">
      <c r="B287" s="518"/>
      <c r="C287" s="518"/>
      <c r="D287" s="518"/>
      <c r="E287" s="518"/>
      <c r="F287" s="518"/>
      <c r="G287" s="518"/>
      <c r="H287" s="518"/>
      <c r="I287" s="518"/>
      <c r="J287" s="518"/>
      <c r="K287" s="518"/>
      <c r="L287" s="518"/>
      <c r="M287" s="518"/>
      <c r="N287" s="519"/>
    </row>
    <row r="288" spans="2:14" ht="23.1" customHeight="1">
      <c r="B288" s="518"/>
      <c r="C288" s="518"/>
      <c r="D288" s="518"/>
      <c r="E288" s="518"/>
      <c r="F288" s="518"/>
      <c r="G288" s="518"/>
      <c r="H288" s="518"/>
      <c r="I288" s="518"/>
      <c r="J288" s="518"/>
      <c r="K288" s="518"/>
      <c r="L288" s="518"/>
      <c r="M288" s="518"/>
      <c r="N288" s="519"/>
    </row>
    <row r="289" spans="2:14" ht="23.1" customHeight="1">
      <c r="B289" s="518"/>
      <c r="C289" s="518"/>
      <c r="D289" s="518"/>
      <c r="E289" s="518"/>
      <c r="F289" s="518"/>
      <c r="G289" s="518"/>
      <c r="H289" s="518"/>
      <c r="I289" s="518"/>
      <c r="J289" s="518"/>
      <c r="K289" s="518"/>
      <c r="L289" s="518"/>
      <c r="M289" s="518"/>
      <c r="N289" s="519"/>
    </row>
    <row r="290" spans="2:14" ht="23.1" customHeight="1">
      <c r="B290" s="518"/>
      <c r="C290" s="518"/>
      <c r="D290" s="518"/>
      <c r="E290" s="518"/>
      <c r="F290" s="518"/>
      <c r="G290" s="518"/>
      <c r="H290" s="518"/>
      <c r="I290" s="518"/>
      <c r="J290" s="518"/>
      <c r="K290" s="518"/>
      <c r="L290" s="518"/>
      <c r="M290" s="518"/>
      <c r="N290" s="519"/>
    </row>
    <row r="291" spans="2:14" ht="23.1" customHeight="1">
      <c r="B291" s="518"/>
      <c r="C291" s="518"/>
      <c r="D291" s="518"/>
      <c r="E291" s="518"/>
      <c r="F291" s="518"/>
      <c r="G291" s="518"/>
      <c r="H291" s="518"/>
      <c r="I291" s="518"/>
      <c r="J291" s="518"/>
      <c r="K291" s="518"/>
      <c r="L291" s="518"/>
      <c r="M291" s="518"/>
      <c r="N291" s="519"/>
    </row>
    <row r="292" spans="2:14" ht="23.1" customHeight="1">
      <c r="B292" s="518"/>
      <c r="C292" s="518"/>
      <c r="D292" s="518"/>
      <c r="E292" s="518"/>
      <c r="F292" s="518"/>
      <c r="G292" s="518"/>
      <c r="H292" s="518"/>
      <c r="I292" s="518"/>
      <c r="J292" s="518"/>
      <c r="K292" s="518"/>
      <c r="L292" s="518"/>
      <c r="M292" s="518"/>
      <c r="N292" s="519"/>
    </row>
    <row r="293" spans="2:14" ht="23.1" customHeight="1">
      <c r="B293" s="518"/>
      <c r="C293" s="518"/>
      <c r="D293" s="518"/>
      <c r="E293" s="518"/>
      <c r="F293" s="518"/>
      <c r="G293" s="518"/>
      <c r="H293" s="518"/>
      <c r="I293" s="518"/>
      <c r="J293" s="518"/>
      <c r="K293" s="518"/>
      <c r="L293" s="518"/>
      <c r="M293" s="518"/>
      <c r="N293" s="519"/>
    </row>
    <row r="294" spans="2:14" ht="23.1" customHeight="1">
      <c r="B294" s="518"/>
      <c r="C294" s="518"/>
      <c r="D294" s="518"/>
      <c r="E294" s="518"/>
      <c r="F294" s="518"/>
      <c r="G294" s="518"/>
      <c r="H294" s="518"/>
      <c r="I294" s="518"/>
      <c r="J294" s="518"/>
      <c r="K294" s="518"/>
      <c r="L294" s="518"/>
      <c r="M294" s="518"/>
      <c r="N294" s="519"/>
    </row>
    <row r="295" spans="2:14" ht="23.1" customHeight="1">
      <c r="B295" s="518"/>
      <c r="C295" s="518"/>
      <c r="D295" s="518"/>
      <c r="E295" s="518"/>
      <c r="F295" s="518"/>
      <c r="G295" s="518"/>
      <c r="H295" s="518"/>
      <c r="I295" s="518"/>
      <c r="J295" s="518"/>
      <c r="K295" s="518"/>
      <c r="L295" s="518"/>
      <c r="M295" s="518"/>
      <c r="N295" s="519"/>
    </row>
    <row r="296" spans="2:14" ht="23.1" customHeight="1">
      <c r="B296" s="518"/>
      <c r="C296" s="518"/>
      <c r="D296" s="518"/>
      <c r="E296" s="518"/>
      <c r="F296" s="518"/>
      <c r="G296" s="518"/>
      <c r="H296" s="518"/>
      <c r="I296" s="518"/>
      <c r="J296" s="518"/>
      <c r="K296" s="518"/>
      <c r="L296" s="518"/>
      <c r="M296" s="518"/>
      <c r="N296" s="519"/>
    </row>
    <row r="297" spans="2:14" ht="23.1" customHeight="1">
      <c r="B297" s="518"/>
      <c r="C297" s="518"/>
      <c r="D297" s="518"/>
      <c r="E297" s="518"/>
      <c r="F297" s="518"/>
      <c r="G297" s="518"/>
      <c r="H297" s="518"/>
      <c r="I297" s="518"/>
      <c r="J297" s="518"/>
      <c r="K297" s="518"/>
      <c r="L297" s="518"/>
      <c r="M297" s="518"/>
      <c r="N297" s="519"/>
    </row>
    <row r="298" spans="2:14" ht="23.1" customHeight="1">
      <c r="B298" s="518"/>
      <c r="C298" s="518"/>
      <c r="D298" s="518"/>
      <c r="E298" s="518"/>
      <c r="F298" s="518"/>
      <c r="G298" s="518"/>
      <c r="H298" s="518"/>
      <c r="I298" s="518"/>
      <c r="J298" s="518"/>
      <c r="K298" s="518"/>
      <c r="L298" s="518"/>
      <c r="M298" s="518"/>
      <c r="N298" s="519"/>
    </row>
    <row r="299" spans="2:14" ht="23.1" customHeight="1">
      <c r="B299" s="518"/>
      <c r="C299" s="518"/>
      <c r="D299" s="518"/>
      <c r="E299" s="518"/>
      <c r="F299" s="518"/>
      <c r="G299" s="518"/>
      <c r="H299" s="518"/>
      <c r="I299" s="518"/>
      <c r="J299" s="518"/>
      <c r="K299" s="518"/>
      <c r="L299" s="518"/>
      <c r="M299" s="518"/>
      <c r="N299" s="519"/>
    </row>
    <row r="300" spans="2:14" ht="23.1" customHeight="1">
      <c r="B300" s="518"/>
      <c r="C300" s="518"/>
      <c r="D300" s="518"/>
      <c r="E300" s="518"/>
      <c r="F300" s="518"/>
      <c r="G300" s="518"/>
      <c r="H300" s="518"/>
      <c r="I300" s="518"/>
      <c r="J300" s="518"/>
      <c r="K300" s="518"/>
      <c r="L300" s="518"/>
      <c r="M300" s="518"/>
      <c r="N300" s="519"/>
    </row>
    <row r="301" spans="2:14" ht="23.1" customHeight="1">
      <c r="B301" s="518"/>
      <c r="C301" s="518"/>
      <c r="D301" s="518"/>
      <c r="E301" s="518"/>
      <c r="F301" s="518"/>
      <c r="G301" s="518"/>
      <c r="H301" s="518"/>
      <c r="I301" s="518"/>
      <c r="J301" s="518"/>
      <c r="K301" s="518"/>
      <c r="L301" s="518"/>
      <c r="M301" s="518"/>
      <c r="N301" s="519"/>
    </row>
    <row r="302" spans="2:14" ht="23.1" customHeight="1">
      <c r="B302" s="518"/>
      <c r="C302" s="518"/>
      <c r="D302" s="518"/>
      <c r="E302" s="518"/>
      <c r="F302" s="518"/>
      <c r="G302" s="518"/>
      <c r="H302" s="518"/>
      <c r="I302" s="518"/>
      <c r="J302" s="518"/>
      <c r="K302" s="518"/>
      <c r="L302" s="518"/>
      <c r="M302" s="518"/>
      <c r="N302" s="519"/>
    </row>
    <row r="303" spans="2:14" ht="23.1" customHeight="1">
      <c r="B303" s="518"/>
      <c r="C303" s="518"/>
      <c r="D303" s="518"/>
      <c r="E303" s="518"/>
      <c r="F303" s="518"/>
      <c r="G303" s="518"/>
      <c r="H303" s="518"/>
      <c r="I303" s="518"/>
      <c r="J303" s="518"/>
      <c r="K303" s="518"/>
      <c r="L303" s="518"/>
      <c r="M303" s="518"/>
      <c r="N303" s="519"/>
    </row>
    <row r="304" spans="2:14" ht="23.1" customHeight="1">
      <c r="B304" s="518"/>
      <c r="C304" s="518"/>
      <c r="D304" s="518"/>
      <c r="E304" s="518"/>
      <c r="F304" s="518"/>
      <c r="G304" s="518"/>
      <c r="H304" s="518"/>
      <c r="I304" s="518"/>
      <c r="J304" s="518"/>
      <c r="K304" s="518"/>
      <c r="L304" s="518"/>
      <c r="M304" s="518"/>
      <c r="N304" s="519"/>
    </row>
    <row r="305" spans="2:14" ht="23.1" customHeight="1">
      <c r="B305" s="518"/>
      <c r="C305" s="518"/>
      <c r="D305" s="518"/>
      <c r="E305" s="518"/>
      <c r="F305" s="518"/>
      <c r="G305" s="518"/>
      <c r="H305" s="518"/>
      <c r="I305" s="518"/>
      <c r="J305" s="518"/>
      <c r="K305" s="518"/>
      <c r="L305" s="518"/>
      <c r="M305" s="518"/>
      <c r="N305" s="519"/>
    </row>
    <row r="306" spans="2:14" ht="23.1" customHeight="1">
      <c r="B306" s="518"/>
      <c r="C306" s="518"/>
      <c r="D306" s="518"/>
      <c r="E306" s="518"/>
      <c r="F306" s="518"/>
      <c r="G306" s="518"/>
      <c r="H306" s="518"/>
      <c r="I306" s="518"/>
      <c r="J306" s="518"/>
      <c r="K306" s="518"/>
      <c r="L306" s="518"/>
      <c r="M306" s="518"/>
      <c r="N306" s="519"/>
    </row>
    <row r="307" spans="2:14" ht="23.1" customHeight="1">
      <c r="B307" s="518"/>
      <c r="C307" s="518"/>
      <c r="D307" s="518"/>
      <c r="E307" s="518"/>
      <c r="F307" s="518"/>
      <c r="G307" s="518"/>
      <c r="H307" s="518"/>
      <c r="I307" s="518"/>
      <c r="J307" s="518"/>
      <c r="K307" s="518"/>
      <c r="L307" s="518"/>
      <c r="M307" s="518"/>
      <c r="N307" s="519"/>
    </row>
    <row r="308" spans="2:14" ht="23.1" customHeight="1">
      <c r="B308" s="518"/>
      <c r="C308" s="518"/>
      <c r="D308" s="518"/>
      <c r="E308" s="518"/>
      <c r="F308" s="518"/>
      <c r="G308" s="518"/>
      <c r="H308" s="518"/>
      <c r="I308" s="518"/>
      <c r="J308" s="518"/>
      <c r="K308" s="518"/>
      <c r="L308" s="518"/>
      <c r="M308" s="518"/>
      <c r="N308" s="519"/>
    </row>
    <row r="309" spans="2:14" ht="23.1" customHeight="1">
      <c r="B309" s="518"/>
      <c r="C309" s="518"/>
      <c r="D309" s="518"/>
      <c r="E309" s="518"/>
      <c r="F309" s="518"/>
      <c r="G309" s="518"/>
      <c r="H309" s="518"/>
      <c r="I309" s="518"/>
      <c r="J309" s="518"/>
      <c r="K309" s="518"/>
      <c r="L309" s="518"/>
      <c r="M309" s="518"/>
      <c r="N309" s="519"/>
    </row>
    <row r="310" spans="2:14" ht="23.1" customHeight="1">
      <c r="B310" s="518"/>
      <c r="C310" s="518"/>
      <c r="D310" s="518"/>
      <c r="E310" s="518"/>
      <c r="F310" s="518"/>
      <c r="G310" s="518"/>
      <c r="H310" s="518"/>
      <c r="I310" s="518"/>
      <c r="J310" s="518"/>
      <c r="K310" s="518"/>
      <c r="L310" s="518"/>
      <c r="M310" s="518"/>
      <c r="N310" s="519"/>
    </row>
    <row r="311" spans="2:14" ht="23.1" customHeight="1">
      <c r="B311" s="518"/>
      <c r="C311" s="518"/>
      <c r="D311" s="518"/>
      <c r="E311" s="518"/>
      <c r="F311" s="518"/>
      <c r="G311" s="518"/>
      <c r="H311" s="518"/>
      <c r="I311" s="518"/>
      <c r="J311" s="518"/>
      <c r="K311" s="518"/>
      <c r="L311" s="518"/>
      <c r="M311" s="518"/>
      <c r="N311" s="519"/>
    </row>
    <row r="312" spans="2:14" ht="23.1" customHeight="1">
      <c r="B312" s="518"/>
      <c r="C312" s="518"/>
      <c r="D312" s="518"/>
      <c r="E312" s="518"/>
      <c r="F312" s="518"/>
      <c r="G312" s="518"/>
      <c r="H312" s="518"/>
      <c r="I312" s="518"/>
      <c r="J312" s="518"/>
      <c r="K312" s="518"/>
      <c r="L312" s="518"/>
      <c r="M312" s="518"/>
      <c r="N312" s="519"/>
    </row>
    <row r="313" spans="2:14" ht="23.1" customHeight="1">
      <c r="B313" s="518"/>
      <c r="C313" s="518"/>
      <c r="D313" s="518"/>
      <c r="E313" s="518"/>
      <c r="F313" s="518"/>
      <c r="G313" s="518"/>
      <c r="H313" s="518"/>
      <c r="I313" s="518"/>
      <c r="J313" s="518"/>
      <c r="K313" s="518"/>
      <c r="L313" s="518"/>
      <c r="M313" s="518"/>
      <c r="N313" s="519"/>
    </row>
    <row r="314" spans="2:14" ht="23.1" customHeight="1">
      <c r="B314" s="518"/>
      <c r="C314" s="518"/>
      <c r="D314" s="518"/>
      <c r="E314" s="518"/>
      <c r="F314" s="518"/>
      <c r="G314" s="518"/>
      <c r="H314" s="518"/>
      <c r="I314" s="518"/>
      <c r="J314" s="518"/>
      <c r="K314" s="518"/>
      <c r="L314" s="518"/>
      <c r="M314" s="518"/>
      <c r="N314" s="519"/>
    </row>
    <row r="315" spans="2:14" ht="23.1" customHeight="1">
      <c r="B315" s="518"/>
      <c r="C315" s="518"/>
      <c r="D315" s="518"/>
      <c r="E315" s="518"/>
      <c r="F315" s="518"/>
      <c r="G315" s="518"/>
      <c r="H315" s="518"/>
      <c r="I315" s="518"/>
      <c r="J315" s="518"/>
      <c r="K315" s="518"/>
      <c r="L315" s="518"/>
      <c r="M315" s="518"/>
      <c r="N315" s="519"/>
    </row>
    <row r="316" spans="2:14" ht="23.1" customHeight="1">
      <c r="B316" s="518"/>
      <c r="C316" s="518"/>
      <c r="D316" s="518"/>
      <c r="E316" s="518"/>
      <c r="F316" s="518"/>
      <c r="G316" s="518"/>
      <c r="H316" s="518"/>
      <c r="I316" s="518"/>
      <c r="J316" s="518"/>
      <c r="K316" s="518"/>
      <c r="L316" s="518"/>
      <c r="M316" s="518"/>
      <c r="N316" s="519"/>
    </row>
    <row r="317" spans="2:14" ht="23.1" customHeight="1">
      <c r="B317" s="518"/>
      <c r="C317" s="518"/>
      <c r="D317" s="518"/>
      <c r="E317" s="518"/>
      <c r="F317" s="518"/>
      <c r="G317" s="518"/>
      <c r="H317" s="518"/>
      <c r="I317" s="518"/>
      <c r="J317" s="518"/>
      <c r="K317" s="518"/>
      <c r="L317" s="518"/>
      <c r="M317" s="518"/>
      <c r="N317" s="519"/>
    </row>
    <row r="318" spans="2:14" ht="23.1" customHeight="1">
      <c r="B318" s="518"/>
      <c r="C318" s="518"/>
      <c r="D318" s="518"/>
      <c r="E318" s="518"/>
      <c r="F318" s="518"/>
      <c r="G318" s="518"/>
      <c r="H318" s="518"/>
      <c r="I318" s="518"/>
      <c r="J318" s="518"/>
      <c r="K318" s="518"/>
      <c r="L318" s="518"/>
      <c r="M318" s="518"/>
      <c r="N318" s="519"/>
    </row>
    <row r="319" spans="2:14" ht="23.1" customHeight="1">
      <c r="B319" s="518"/>
      <c r="C319" s="518"/>
      <c r="D319" s="518"/>
      <c r="E319" s="518"/>
      <c r="F319" s="518"/>
      <c r="G319" s="518"/>
      <c r="H319" s="518"/>
      <c r="I319" s="518"/>
      <c r="J319" s="518"/>
      <c r="K319" s="518"/>
      <c r="L319" s="518"/>
      <c r="M319" s="518"/>
      <c r="N319" s="519"/>
    </row>
    <row r="320" spans="2:14" ht="23.1" customHeight="1">
      <c r="B320" s="518"/>
      <c r="C320" s="518"/>
      <c r="D320" s="518"/>
      <c r="E320" s="518"/>
      <c r="F320" s="518"/>
      <c r="G320" s="518"/>
      <c r="H320" s="518"/>
      <c r="I320" s="518"/>
      <c r="J320" s="518"/>
      <c r="K320" s="518"/>
      <c r="L320" s="518"/>
      <c r="M320" s="518"/>
      <c r="N320" s="519"/>
    </row>
    <row r="321" spans="2:14" ht="23.1" customHeight="1">
      <c r="B321" s="518"/>
      <c r="C321" s="518"/>
      <c r="D321" s="518"/>
      <c r="E321" s="518"/>
      <c r="F321" s="518"/>
      <c r="G321" s="518"/>
      <c r="H321" s="518"/>
      <c r="I321" s="518"/>
      <c r="J321" s="518"/>
      <c r="K321" s="518"/>
      <c r="L321" s="518"/>
      <c r="M321" s="518"/>
      <c r="N321" s="519"/>
    </row>
    <row r="322" spans="2:14" ht="23.1" customHeight="1">
      <c r="B322" s="518"/>
      <c r="C322" s="518"/>
      <c r="D322" s="518"/>
      <c r="E322" s="518"/>
      <c r="F322" s="518"/>
      <c r="G322" s="518"/>
      <c r="H322" s="518"/>
      <c r="I322" s="518"/>
      <c r="J322" s="518"/>
      <c r="K322" s="518"/>
      <c r="L322" s="518"/>
      <c r="M322" s="518"/>
      <c r="N322" s="519"/>
    </row>
    <row r="323" spans="2:14" ht="23.1" customHeight="1">
      <c r="B323" s="518"/>
      <c r="C323" s="518"/>
      <c r="D323" s="518"/>
      <c r="E323" s="518"/>
      <c r="F323" s="518"/>
      <c r="G323" s="518"/>
      <c r="H323" s="518"/>
      <c r="I323" s="518"/>
      <c r="J323" s="518"/>
      <c r="K323" s="518"/>
      <c r="L323" s="518"/>
      <c r="M323" s="518"/>
      <c r="N323" s="519"/>
    </row>
    <row r="324" spans="2:14" ht="23.1" customHeight="1">
      <c r="B324" s="518"/>
      <c r="C324" s="518"/>
      <c r="D324" s="518"/>
      <c r="E324" s="518"/>
      <c r="F324" s="518"/>
      <c r="G324" s="518"/>
      <c r="H324" s="518"/>
      <c r="I324" s="518"/>
      <c r="J324" s="518"/>
      <c r="K324" s="518"/>
      <c r="L324" s="518"/>
      <c r="M324" s="518"/>
      <c r="N324" s="519"/>
    </row>
    <row r="325" spans="2:14" ht="23.1" customHeight="1">
      <c r="B325" s="518"/>
      <c r="C325" s="518"/>
      <c r="D325" s="518"/>
      <c r="E325" s="518"/>
      <c r="F325" s="518"/>
      <c r="G325" s="518"/>
      <c r="H325" s="518"/>
      <c r="I325" s="518"/>
      <c r="J325" s="518"/>
      <c r="K325" s="518"/>
      <c r="L325" s="518"/>
      <c r="M325" s="518"/>
      <c r="N325" s="519"/>
    </row>
    <row r="326" spans="2:14" ht="23.1" customHeight="1">
      <c r="B326" s="518"/>
      <c r="C326" s="518"/>
      <c r="D326" s="518"/>
      <c r="E326" s="518"/>
      <c r="F326" s="518"/>
      <c r="G326" s="518"/>
      <c r="H326" s="518"/>
      <c r="I326" s="518"/>
      <c r="J326" s="518"/>
      <c r="K326" s="518"/>
      <c r="L326" s="518"/>
      <c r="M326" s="518"/>
      <c r="N326" s="519"/>
    </row>
    <row r="327" spans="2:14" ht="23.1" customHeight="1">
      <c r="B327" s="518"/>
      <c r="C327" s="518"/>
      <c r="D327" s="518"/>
      <c r="E327" s="518"/>
      <c r="F327" s="518"/>
      <c r="G327" s="518"/>
      <c r="H327" s="518"/>
      <c r="I327" s="518"/>
      <c r="J327" s="518"/>
      <c r="K327" s="518"/>
      <c r="L327" s="518"/>
      <c r="M327" s="518"/>
      <c r="N327" s="519"/>
    </row>
    <row r="328" spans="2:14" ht="23.1" customHeight="1">
      <c r="B328" s="518"/>
      <c r="C328" s="518"/>
      <c r="D328" s="518"/>
      <c r="E328" s="518"/>
      <c r="F328" s="518"/>
      <c r="G328" s="518"/>
      <c r="H328" s="518"/>
      <c r="I328" s="518"/>
      <c r="J328" s="518"/>
      <c r="K328" s="518"/>
      <c r="L328" s="518"/>
      <c r="M328" s="518"/>
      <c r="N328" s="519"/>
    </row>
    <row r="329" spans="2:14" ht="23.1" customHeight="1">
      <c r="B329" s="518"/>
      <c r="C329" s="518"/>
      <c r="D329" s="518"/>
      <c r="E329" s="518"/>
      <c r="F329" s="518"/>
      <c r="G329" s="518"/>
      <c r="H329" s="518"/>
      <c r="I329" s="518"/>
      <c r="J329" s="518"/>
      <c r="K329" s="518"/>
      <c r="L329" s="518"/>
      <c r="M329" s="518"/>
      <c r="N329" s="519"/>
    </row>
    <row r="330" spans="2:14" ht="23.1" customHeight="1">
      <c r="B330" s="518"/>
      <c r="C330" s="518"/>
      <c r="D330" s="518"/>
      <c r="E330" s="518"/>
      <c r="F330" s="518"/>
      <c r="G330" s="518"/>
      <c r="H330" s="518"/>
      <c r="I330" s="518"/>
      <c r="J330" s="518"/>
      <c r="K330" s="518"/>
      <c r="L330" s="518"/>
      <c r="M330" s="518"/>
      <c r="N330" s="519"/>
    </row>
    <row r="331" spans="2:14" ht="23.1" customHeight="1">
      <c r="B331" s="518"/>
      <c r="C331" s="518"/>
      <c r="D331" s="518"/>
      <c r="E331" s="518"/>
      <c r="F331" s="518"/>
      <c r="G331" s="518"/>
      <c r="H331" s="518"/>
      <c r="I331" s="518"/>
      <c r="J331" s="518"/>
      <c r="K331" s="518"/>
      <c r="L331" s="518"/>
      <c r="M331" s="518"/>
      <c r="N331" s="519"/>
    </row>
    <row r="332" spans="2:14" ht="23.1" customHeight="1">
      <c r="B332" s="518"/>
      <c r="C332" s="518"/>
      <c r="D332" s="518"/>
      <c r="E332" s="518"/>
      <c r="F332" s="518"/>
      <c r="G332" s="518"/>
      <c r="H332" s="518"/>
      <c r="I332" s="518"/>
      <c r="J332" s="518"/>
      <c r="K332" s="518"/>
      <c r="L332" s="518"/>
      <c r="M332" s="518"/>
      <c r="N332" s="519"/>
    </row>
    <row r="333" spans="2:14" ht="23.1" customHeight="1">
      <c r="B333" s="518"/>
      <c r="C333" s="518"/>
      <c r="D333" s="518"/>
      <c r="E333" s="518"/>
      <c r="F333" s="518"/>
      <c r="G333" s="518"/>
      <c r="H333" s="518"/>
      <c r="I333" s="518"/>
      <c r="J333" s="518"/>
      <c r="K333" s="518"/>
      <c r="L333" s="518"/>
      <c r="M333" s="518"/>
      <c r="N333" s="519"/>
    </row>
    <row r="334" spans="2:14" ht="23.1" customHeight="1">
      <c r="B334" s="518"/>
      <c r="C334" s="518"/>
      <c r="D334" s="518"/>
      <c r="E334" s="518"/>
      <c r="F334" s="518"/>
      <c r="G334" s="518"/>
      <c r="H334" s="518"/>
      <c r="I334" s="518"/>
      <c r="J334" s="518"/>
      <c r="K334" s="518"/>
      <c r="L334" s="518"/>
      <c r="M334" s="518"/>
      <c r="N334" s="519"/>
    </row>
    <row r="335" spans="2:14" ht="23.1" customHeight="1">
      <c r="B335" s="518"/>
      <c r="C335" s="518"/>
      <c r="D335" s="518"/>
      <c r="E335" s="518"/>
      <c r="F335" s="518"/>
      <c r="G335" s="518"/>
      <c r="H335" s="518"/>
      <c r="I335" s="518"/>
      <c r="J335" s="518"/>
      <c r="K335" s="518"/>
      <c r="L335" s="518"/>
      <c r="M335" s="518"/>
      <c r="N335" s="519"/>
    </row>
    <row r="336" spans="2:14" ht="23.1" customHeight="1">
      <c r="B336" s="518"/>
      <c r="C336" s="518"/>
      <c r="D336" s="518"/>
      <c r="E336" s="518"/>
      <c r="F336" s="518"/>
      <c r="G336" s="518"/>
      <c r="H336" s="518"/>
      <c r="I336" s="518"/>
      <c r="J336" s="518"/>
      <c r="K336" s="518"/>
      <c r="L336" s="518"/>
      <c r="M336" s="518"/>
      <c r="N336" s="519"/>
    </row>
    <row r="337" spans="2:14" ht="23.1" customHeight="1">
      <c r="B337" s="518"/>
      <c r="C337" s="518"/>
      <c r="D337" s="518"/>
      <c r="E337" s="518"/>
      <c r="F337" s="518"/>
      <c r="G337" s="518"/>
      <c r="H337" s="518"/>
      <c r="I337" s="518"/>
      <c r="J337" s="518"/>
      <c r="K337" s="518"/>
      <c r="L337" s="518"/>
      <c r="M337" s="518"/>
      <c r="N337" s="519"/>
    </row>
    <row r="338" spans="2:14" ht="23.1" customHeight="1">
      <c r="B338" s="518"/>
      <c r="C338" s="518"/>
      <c r="D338" s="518"/>
      <c r="E338" s="518"/>
      <c r="F338" s="518"/>
      <c r="G338" s="518"/>
      <c r="H338" s="518"/>
      <c r="I338" s="518"/>
      <c r="J338" s="518"/>
      <c r="K338" s="518"/>
      <c r="L338" s="518"/>
      <c r="M338" s="518"/>
      <c r="N338" s="519"/>
    </row>
    <row r="339" spans="2:14" ht="23.1" customHeight="1">
      <c r="B339" s="518"/>
      <c r="C339" s="518"/>
      <c r="D339" s="518"/>
      <c r="E339" s="518"/>
      <c r="F339" s="518"/>
      <c r="G339" s="518"/>
      <c r="H339" s="518"/>
      <c r="I339" s="518"/>
      <c r="J339" s="518"/>
      <c r="K339" s="518"/>
      <c r="L339" s="518"/>
      <c r="M339" s="518"/>
      <c r="N339" s="519"/>
    </row>
    <row r="340" spans="2:14" ht="23.1" customHeight="1">
      <c r="B340" s="518"/>
      <c r="C340" s="518"/>
      <c r="D340" s="518"/>
      <c r="E340" s="518"/>
      <c r="F340" s="518"/>
      <c r="G340" s="518"/>
      <c r="H340" s="518"/>
      <c r="I340" s="518"/>
      <c r="J340" s="518"/>
      <c r="K340" s="518"/>
      <c r="L340" s="518"/>
      <c r="M340" s="518"/>
      <c r="N340" s="519"/>
    </row>
    <row r="341" spans="2:14" ht="23.1" customHeight="1">
      <c r="B341" s="518"/>
      <c r="C341" s="518"/>
      <c r="D341" s="518"/>
      <c r="E341" s="518"/>
      <c r="F341" s="518"/>
      <c r="G341" s="518"/>
      <c r="H341" s="518"/>
      <c r="I341" s="518"/>
      <c r="J341" s="518"/>
      <c r="K341" s="518"/>
      <c r="L341" s="518"/>
      <c r="M341" s="518"/>
      <c r="N341" s="519"/>
    </row>
    <row r="342" spans="2:14" ht="23.1" customHeight="1">
      <c r="B342" s="518"/>
      <c r="C342" s="518"/>
      <c r="D342" s="518"/>
      <c r="E342" s="518"/>
      <c r="F342" s="518"/>
      <c r="G342" s="518"/>
      <c r="H342" s="518"/>
      <c r="I342" s="518"/>
      <c r="J342" s="518"/>
      <c r="K342" s="518"/>
      <c r="L342" s="518"/>
      <c r="M342" s="518"/>
      <c r="N342" s="519"/>
    </row>
    <row r="343" spans="2:14" ht="23.1" customHeight="1">
      <c r="B343" s="518"/>
      <c r="C343" s="518"/>
      <c r="D343" s="518"/>
      <c r="E343" s="518"/>
      <c r="F343" s="518"/>
      <c r="G343" s="518"/>
      <c r="H343" s="518"/>
      <c r="I343" s="518"/>
      <c r="J343" s="518"/>
      <c r="K343" s="518"/>
      <c r="L343" s="518"/>
      <c r="M343" s="518"/>
      <c r="N343" s="519"/>
    </row>
    <row r="344" spans="2:14" ht="23.1" customHeight="1">
      <c r="B344" s="518"/>
      <c r="C344" s="518"/>
      <c r="D344" s="518"/>
      <c r="E344" s="518"/>
      <c r="F344" s="518"/>
      <c r="G344" s="518"/>
      <c r="H344" s="518"/>
      <c r="I344" s="518"/>
      <c r="J344" s="518"/>
      <c r="K344" s="518"/>
      <c r="L344" s="518"/>
      <c r="M344" s="518"/>
      <c r="N344" s="519"/>
    </row>
    <row r="345" spans="2:14" ht="23.1" customHeight="1">
      <c r="B345" s="518"/>
      <c r="C345" s="518"/>
      <c r="D345" s="518"/>
      <c r="E345" s="518"/>
      <c r="F345" s="518"/>
      <c r="G345" s="518"/>
      <c r="H345" s="518"/>
      <c r="I345" s="518"/>
      <c r="J345" s="518"/>
      <c r="K345" s="518"/>
      <c r="L345" s="518"/>
      <c r="M345" s="518"/>
      <c r="N345" s="519"/>
    </row>
    <row r="346" spans="2:14" ht="23.1" customHeight="1">
      <c r="B346" s="518"/>
      <c r="C346" s="518"/>
      <c r="D346" s="518"/>
      <c r="E346" s="518"/>
      <c r="F346" s="518"/>
      <c r="G346" s="518"/>
      <c r="H346" s="518"/>
      <c r="I346" s="518"/>
      <c r="J346" s="518"/>
      <c r="K346" s="518"/>
      <c r="L346" s="518"/>
      <c r="M346" s="518"/>
      <c r="N346" s="519"/>
    </row>
    <row r="347" spans="2:14" ht="23.1" customHeight="1">
      <c r="B347" s="518"/>
      <c r="C347" s="518"/>
      <c r="D347" s="518"/>
      <c r="E347" s="518"/>
      <c r="F347" s="518"/>
      <c r="G347" s="518"/>
      <c r="H347" s="518"/>
      <c r="I347" s="518"/>
      <c r="J347" s="518"/>
      <c r="K347" s="518"/>
      <c r="L347" s="518"/>
      <c r="M347" s="518"/>
      <c r="N347" s="519"/>
    </row>
    <row r="348" spans="2:14" ht="23.1" customHeight="1">
      <c r="B348" s="518"/>
      <c r="C348" s="518"/>
      <c r="D348" s="518"/>
      <c r="E348" s="518"/>
      <c r="F348" s="518"/>
      <c r="G348" s="518"/>
      <c r="H348" s="518"/>
      <c r="I348" s="518"/>
      <c r="J348" s="518"/>
      <c r="K348" s="518"/>
      <c r="L348" s="518"/>
      <c r="M348" s="518"/>
      <c r="N348" s="519"/>
    </row>
    <row r="349" spans="2:14" ht="23.1" customHeight="1">
      <c r="B349" s="518"/>
      <c r="C349" s="518"/>
      <c r="D349" s="518"/>
      <c r="E349" s="518"/>
      <c r="F349" s="518"/>
      <c r="G349" s="518"/>
      <c r="H349" s="518"/>
      <c r="I349" s="518"/>
      <c r="J349" s="518"/>
      <c r="K349" s="518"/>
      <c r="L349" s="518"/>
      <c r="M349" s="518"/>
      <c r="N349" s="519"/>
    </row>
    <row r="350" spans="2:14" ht="23.1" customHeight="1">
      <c r="B350" s="518"/>
      <c r="C350" s="518"/>
      <c r="D350" s="518"/>
      <c r="E350" s="518"/>
      <c r="F350" s="518"/>
      <c r="G350" s="518"/>
      <c r="H350" s="518"/>
      <c r="I350" s="518"/>
      <c r="J350" s="518"/>
      <c r="K350" s="518"/>
      <c r="L350" s="518"/>
      <c r="M350" s="518"/>
      <c r="N350" s="519"/>
    </row>
    <row r="351" spans="2:14" ht="23.1" customHeight="1">
      <c r="B351" s="518"/>
      <c r="C351" s="518"/>
      <c r="D351" s="518"/>
      <c r="E351" s="518"/>
      <c r="F351" s="518"/>
      <c r="G351" s="518"/>
      <c r="H351" s="518"/>
      <c r="I351" s="518"/>
      <c r="J351" s="518"/>
      <c r="K351" s="518"/>
      <c r="L351" s="518"/>
      <c r="M351" s="518"/>
      <c r="N351" s="519"/>
    </row>
    <row r="352" spans="2:14" ht="23.1" customHeight="1">
      <c r="B352" s="518"/>
      <c r="C352" s="518"/>
      <c r="D352" s="518"/>
      <c r="E352" s="518"/>
      <c r="F352" s="518"/>
      <c r="G352" s="518"/>
      <c r="H352" s="518"/>
      <c r="I352" s="518"/>
      <c r="J352" s="518"/>
      <c r="K352" s="518"/>
      <c r="L352" s="518"/>
      <c r="M352" s="518"/>
      <c r="N352" s="519"/>
    </row>
    <row r="353" spans="2:14" ht="23.1" customHeight="1">
      <c r="B353" s="518"/>
      <c r="C353" s="518"/>
      <c r="D353" s="518"/>
      <c r="E353" s="518"/>
      <c r="F353" s="518"/>
      <c r="G353" s="518"/>
      <c r="H353" s="518"/>
      <c r="I353" s="518"/>
      <c r="J353" s="518"/>
      <c r="K353" s="518"/>
      <c r="L353" s="518"/>
      <c r="M353" s="518"/>
      <c r="N353" s="519"/>
    </row>
    <row r="354" spans="2:14" ht="23.1" customHeight="1">
      <c r="B354" s="518"/>
      <c r="C354" s="518"/>
      <c r="D354" s="518"/>
      <c r="E354" s="518"/>
      <c r="F354" s="518"/>
      <c r="G354" s="518"/>
      <c r="H354" s="518"/>
      <c r="I354" s="518"/>
      <c r="J354" s="518"/>
      <c r="K354" s="518"/>
      <c r="L354" s="518"/>
      <c r="M354" s="518"/>
      <c r="N354" s="519"/>
    </row>
    <row r="355" spans="2:14" ht="23.1" customHeight="1">
      <c r="B355" s="518"/>
      <c r="C355" s="518"/>
      <c r="D355" s="518"/>
      <c r="E355" s="518"/>
      <c r="F355" s="518"/>
      <c r="G355" s="518"/>
      <c r="H355" s="518"/>
      <c r="I355" s="518"/>
      <c r="J355" s="518"/>
      <c r="K355" s="518"/>
      <c r="L355" s="518"/>
      <c r="M355" s="518"/>
      <c r="N355" s="519"/>
    </row>
    <row r="356" spans="2:14" ht="23.1" customHeight="1">
      <c r="B356" s="518"/>
      <c r="C356" s="518"/>
      <c r="D356" s="518"/>
      <c r="E356" s="518"/>
      <c r="F356" s="518"/>
      <c r="G356" s="518"/>
      <c r="H356" s="518"/>
      <c r="I356" s="518"/>
      <c r="J356" s="518"/>
      <c r="K356" s="518"/>
      <c r="L356" s="518"/>
      <c r="M356" s="518"/>
      <c r="N356" s="519"/>
    </row>
    <row r="357" spans="2:14" ht="23.1" customHeight="1">
      <c r="B357" s="518"/>
      <c r="C357" s="518"/>
      <c r="D357" s="518"/>
      <c r="E357" s="518"/>
      <c r="F357" s="518"/>
      <c r="G357" s="518"/>
      <c r="H357" s="518"/>
      <c r="I357" s="518"/>
      <c r="J357" s="518"/>
      <c r="K357" s="518"/>
      <c r="L357" s="518"/>
      <c r="M357" s="518"/>
      <c r="N357" s="519"/>
    </row>
    <row r="358" spans="2:14" ht="23.1" customHeight="1">
      <c r="B358" s="518"/>
      <c r="C358" s="518"/>
      <c r="D358" s="518"/>
      <c r="E358" s="518"/>
      <c r="F358" s="518"/>
      <c r="G358" s="518"/>
      <c r="H358" s="518"/>
      <c r="I358" s="518"/>
      <c r="J358" s="518"/>
      <c r="K358" s="518"/>
      <c r="L358" s="518"/>
      <c r="M358" s="518"/>
      <c r="N358" s="519"/>
    </row>
    <row r="359" spans="2:14" ht="23.1" customHeight="1">
      <c r="B359" s="518"/>
      <c r="C359" s="518"/>
      <c r="D359" s="518"/>
      <c r="E359" s="518"/>
      <c r="F359" s="518"/>
      <c r="G359" s="518"/>
      <c r="H359" s="518"/>
      <c r="I359" s="518"/>
      <c r="J359" s="518"/>
      <c r="K359" s="518"/>
      <c r="L359" s="518"/>
      <c r="M359" s="518"/>
      <c r="N359" s="519"/>
    </row>
    <row r="360" spans="2:14" ht="23.1" customHeight="1">
      <c r="B360" s="518"/>
      <c r="C360" s="518"/>
      <c r="D360" s="518"/>
      <c r="E360" s="518"/>
      <c r="F360" s="518"/>
      <c r="G360" s="518"/>
      <c r="H360" s="518"/>
      <c r="I360" s="518"/>
      <c r="J360" s="518"/>
      <c r="K360" s="518"/>
      <c r="L360" s="518"/>
      <c r="M360" s="518"/>
      <c r="N360" s="519"/>
    </row>
    <row r="361" spans="2:14" ht="23.1" customHeight="1">
      <c r="B361" s="518"/>
      <c r="C361" s="518"/>
      <c r="D361" s="518"/>
      <c r="E361" s="518"/>
      <c r="F361" s="518"/>
      <c r="G361" s="518"/>
      <c r="H361" s="518"/>
      <c r="I361" s="518"/>
      <c r="J361" s="518"/>
      <c r="K361" s="518"/>
      <c r="L361" s="518"/>
      <c r="M361" s="518"/>
      <c r="N361" s="519"/>
    </row>
    <row r="362" spans="2:14" ht="23.1" customHeight="1">
      <c r="B362" s="518"/>
      <c r="C362" s="518"/>
      <c r="D362" s="518"/>
      <c r="E362" s="518"/>
      <c r="F362" s="518"/>
      <c r="G362" s="518"/>
      <c r="H362" s="518"/>
      <c r="I362" s="518"/>
      <c r="J362" s="518"/>
      <c r="K362" s="518"/>
      <c r="L362" s="518"/>
      <c r="M362" s="518"/>
      <c r="N362" s="519"/>
    </row>
    <row r="363" spans="2:14" ht="23.1" customHeight="1">
      <c r="B363" s="518"/>
      <c r="C363" s="518"/>
      <c r="D363" s="518"/>
      <c r="E363" s="518"/>
      <c r="F363" s="518"/>
      <c r="G363" s="518"/>
      <c r="H363" s="518"/>
      <c r="I363" s="518"/>
      <c r="J363" s="518"/>
      <c r="K363" s="518"/>
      <c r="L363" s="518"/>
      <c r="M363" s="518"/>
      <c r="N363" s="519"/>
    </row>
    <row r="364" spans="2:14" ht="23.1" customHeight="1">
      <c r="B364" s="518"/>
      <c r="C364" s="518"/>
      <c r="D364" s="518"/>
      <c r="E364" s="518"/>
      <c r="F364" s="518"/>
      <c r="G364" s="518"/>
      <c r="H364" s="518"/>
      <c r="I364" s="518"/>
      <c r="J364" s="518"/>
      <c r="K364" s="518"/>
      <c r="L364" s="518"/>
      <c r="M364" s="518"/>
      <c r="N364" s="519"/>
    </row>
    <row r="365" spans="2:14" ht="23.1" customHeight="1">
      <c r="B365" s="518"/>
      <c r="C365" s="518"/>
      <c r="D365" s="518"/>
      <c r="E365" s="518"/>
      <c r="F365" s="518"/>
      <c r="G365" s="518"/>
      <c r="H365" s="518"/>
      <c r="I365" s="518"/>
      <c r="J365" s="518"/>
      <c r="K365" s="518"/>
      <c r="L365" s="518"/>
      <c r="M365" s="518"/>
      <c r="N365" s="519"/>
    </row>
    <row r="366" spans="2:14" ht="23.1" customHeight="1">
      <c r="B366" s="518"/>
      <c r="C366" s="518"/>
      <c r="D366" s="518"/>
      <c r="E366" s="518"/>
      <c r="F366" s="518"/>
      <c r="G366" s="518"/>
      <c r="H366" s="518"/>
      <c r="I366" s="518"/>
      <c r="J366" s="518"/>
      <c r="K366" s="518"/>
      <c r="L366" s="518"/>
      <c r="M366" s="518"/>
      <c r="N366" s="519"/>
    </row>
    <row r="367" spans="2:14" ht="23.1" customHeight="1">
      <c r="B367" s="518"/>
      <c r="C367" s="518"/>
      <c r="D367" s="518"/>
      <c r="E367" s="518"/>
      <c r="F367" s="518"/>
      <c r="G367" s="518"/>
      <c r="H367" s="518"/>
      <c r="I367" s="518"/>
      <c r="J367" s="518"/>
      <c r="K367" s="518"/>
      <c r="L367" s="518"/>
      <c r="M367" s="518"/>
      <c r="N367" s="519"/>
    </row>
    <row r="368" spans="2:14" ht="23.1" customHeight="1">
      <c r="B368" s="518"/>
      <c r="C368" s="518"/>
      <c r="D368" s="518"/>
      <c r="E368" s="518"/>
      <c r="F368" s="518"/>
      <c r="G368" s="518"/>
      <c r="H368" s="518"/>
      <c r="I368" s="518"/>
      <c r="J368" s="518"/>
      <c r="K368" s="518"/>
      <c r="L368" s="518"/>
      <c r="M368" s="518"/>
      <c r="N368" s="519"/>
    </row>
    <row r="369" spans="2:14" ht="23.1" customHeight="1">
      <c r="B369" s="518"/>
      <c r="C369" s="518"/>
      <c r="D369" s="518"/>
      <c r="E369" s="518"/>
      <c r="F369" s="518"/>
      <c r="G369" s="518"/>
      <c r="H369" s="518"/>
      <c r="I369" s="518"/>
      <c r="J369" s="518"/>
      <c r="K369" s="518"/>
      <c r="L369" s="518"/>
      <c r="M369" s="518"/>
      <c r="N369" s="519"/>
    </row>
    <row r="370" spans="2:14" ht="23.1" customHeight="1">
      <c r="B370" s="518"/>
      <c r="C370" s="518"/>
      <c r="D370" s="518"/>
      <c r="E370" s="518"/>
      <c r="F370" s="518"/>
      <c r="G370" s="518"/>
      <c r="H370" s="518"/>
      <c r="I370" s="518"/>
      <c r="J370" s="518"/>
      <c r="K370" s="518"/>
      <c r="L370" s="518"/>
      <c r="M370" s="518"/>
      <c r="N370" s="519"/>
    </row>
    <row r="371" spans="2:14" ht="23.1" customHeight="1">
      <c r="B371" s="518"/>
      <c r="C371" s="518"/>
      <c r="D371" s="518"/>
      <c r="E371" s="518"/>
      <c r="F371" s="518"/>
      <c r="G371" s="518"/>
      <c r="H371" s="518"/>
      <c r="I371" s="518"/>
      <c r="J371" s="518"/>
      <c r="K371" s="518"/>
      <c r="L371" s="518"/>
      <c r="M371" s="518"/>
      <c r="N371" s="519"/>
    </row>
    <row r="372" spans="2:14" ht="23.1" customHeight="1">
      <c r="B372" s="518"/>
      <c r="C372" s="518"/>
      <c r="D372" s="518"/>
      <c r="E372" s="518"/>
      <c r="F372" s="518"/>
      <c r="G372" s="518"/>
      <c r="H372" s="518"/>
      <c r="I372" s="518"/>
      <c r="J372" s="518"/>
      <c r="K372" s="518"/>
      <c r="L372" s="518"/>
      <c r="M372" s="518"/>
      <c r="N372" s="519"/>
    </row>
    <row r="373" spans="2:14" ht="23.1" customHeight="1">
      <c r="B373" s="518"/>
      <c r="C373" s="518"/>
      <c r="D373" s="518"/>
      <c r="E373" s="518"/>
      <c r="F373" s="518"/>
      <c r="G373" s="518"/>
      <c r="H373" s="518"/>
      <c r="I373" s="518"/>
      <c r="J373" s="518"/>
      <c r="K373" s="518"/>
      <c r="L373" s="518"/>
      <c r="M373" s="518"/>
      <c r="N373" s="519"/>
    </row>
    <row r="374" spans="2:14" ht="23.1" customHeight="1">
      <c r="B374" s="518"/>
      <c r="C374" s="518"/>
      <c r="D374" s="518"/>
      <c r="E374" s="518"/>
      <c r="F374" s="518"/>
      <c r="G374" s="518"/>
      <c r="H374" s="518"/>
      <c r="I374" s="518"/>
      <c r="J374" s="518"/>
      <c r="K374" s="518"/>
      <c r="L374" s="518"/>
      <c r="M374" s="518"/>
      <c r="N374" s="519"/>
    </row>
    <row r="375" spans="2:14" ht="23.1" customHeight="1">
      <c r="B375" s="518"/>
      <c r="C375" s="518"/>
      <c r="D375" s="518"/>
      <c r="E375" s="518"/>
      <c r="F375" s="518"/>
      <c r="G375" s="518"/>
      <c r="H375" s="518"/>
      <c r="I375" s="518"/>
      <c r="J375" s="518"/>
      <c r="K375" s="518"/>
      <c r="L375" s="518"/>
      <c r="M375" s="518"/>
      <c r="N375" s="519"/>
    </row>
    <row r="376" spans="2:14" ht="23.1" customHeight="1">
      <c r="B376" s="518"/>
      <c r="C376" s="518"/>
      <c r="D376" s="518"/>
      <c r="E376" s="518"/>
      <c r="F376" s="518"/>
      <c r="G376" s="518"/>
      <c r="H376" s="518"/>
      <c r="I376" s="518"/>
      <c r="J376" s="518"/>
      <c r="K376" s="518"/>
      <c r="L376" s="518"/>
      <c r="M376" s="518"/>
      <c r="N376" s="519"/>
    </row>
    <row r="377" spans="2:14" ht="23.1" customHeight="1">
      <c r="B377" s="518"/>
      <c r="C377" s="518"/>
      <c r="D377" s="518"/>
      <c r="E377" s="518"/>
      <c r="F377" s="518"/>
      <c r="G377" s="518"/>
      <c r="H377" s="518"/>
      <c r="I377" s="518"/>
      <c r="J377" s="518"/>
      <c r="K377" s="518"/>
      <c r="L377" s="518"/>
      <c r="M377" s="518"/>
      <c r="N377" s="519"/>
    </row>
    <row r="378" spans="2:14" ht="23.1" customHeight="1">
      <c r="B378" s="518"/>
      <c r="C378" s="518"/>
      <c r="D378" s="518"/>
      <c r="E378" s="518"/>
      <c r="F378" s="518"/>
      <c r="G378" s="518"/>
      <c r="H378" s="518"/>
      <c r="I378" s="518"/>
      <c r="J378" s="518"/>
      <c r="K378" s="518"/>
      <c r="L378" s="518"/>
      <c r="M378" s="518"/>
      <c r="N378" s="519"/>
    </row>
    <row r="379" spans="2:14" ht="23.1" customHeight="1">
      <c r="B379" s="518"/>
      <c r="C379" s="518"/>
      <c r="D379" s="518"/>
      <c r="E379" s="518"/>
      <c r="F379" s="518"/>
      <c r="G379" s="518"/>
      <c r="H379" s="518"/>
      <c r="I379" s="518"/>
      <c r="J379" s="518"/>
      <c r="K379" s="518"/>
      <c r="L379" s="518"/>
      <c r="M379" s="518"/>
      <c r="N379" s="519"/>
    </row>
    <row r="380" spans="2:14" ht="23.1" customHeight="1">
      <c r="B380" s="518"/>
      <c r="C380" s="518"/>
      <c r="D380" s="518"/>
      <c r="E380" s="518"/>
      <c r="F380" s="518"/>
      <c r="G380" s="518"/>
      <c r="H380" s="518"/>
      <c r="I380" s="518"/>
      <c r="J380" s="518"/>
      <c r="K380" s="518"/>
      <c r="L380" s="518"/>
      <c r="M380" s="518"/>
      <c r="N380" s="519"/>
    </row>
    <row r="381" spans="2:14" ht="23.1" customHeight="1">
      <c r="B381" s="518"/>
      <c r="C381" s="518"/>
      <c r="D381" s="518"/>
      <c r="E381" s="518"/>
      <c r="F381" s="518"/>
      <c r="G381" s="518"/>
      <c r="H381" s="518"/>
      <c r="I381" s="518"/>
      <c r="J381" s="518"/>
      <c r="K381" s="518"/>
      <c r="L381" s="518"/>
      <c r="M381" s="518"/>
      <c r="N381" s="519"/>
    </row>
    <row r="382" spans="2:14" ht="23.1" customHeight="1">
      <c r="B382" s="518"/>
      <c r="C382" s="518"/>
      <c r="D382" s="518"/>
      <c r="E382" s="518"/>
      <c r="F382" s="518"/>
      <c r="G382" s="518"/>
      <c r="H382" s="518"/>
      <c r="I382" s="518"/>
      <c r="J382" s="518"/>
      <c r="K382" s="518"/>
      <c r="L382" s="518"/>
      <c r="M382" s="518"/>
      <c r="N382" s="519"/>
    </row>
    <row r="383" spans="2:14" ht="23.1" customHeight="1">
      <c r="B383" s="518"/>
      <c r="C383" s="518"/>
      <c r="D383" s="518"/>
      <c r="E383" s="518"/>
      <c r="F383" s="518"/>
      <c r="G383" s="518"/>
      <c r="H383" s="518"/>
      <c r="I383" s="518"/>
      <c r="J383" s="518"/>
      <c r="K383" s="518"/>
      <c r="L383" s="518"/>
      <c r="M383" s="518"/>
      <c r="N383" s="519"/>
    </row>
    <row r="384" spans="2:14" ht="23.1" customHeight="1">
      <c r="B384" s="518"/>
      <c r="C384" s="518"/>
      <c r="D384" s="518"/>
      <c r="E384" s="518"/>
      <c r="F384" s="518"/>
      <c r="G384" s="518"/>
      <c r="H384" s="518"/>
      <c r="I384" s="518"/>
      <c r="J384" s="518"/>
      <c r="K384" s="518"/>
      <c r="L384" s="518"/>
      <c r="M384" s="518"/>
      <c r="N384" s="519"/>
    </row>
    <row r="385" spans="2:14" ht="23.1" customHeight="1">
      <c r="B385" s="518"/>
      <c r="C385" s="518"/>
      <c r="D385" s="518"/>
      <c r="E385" s="518"/>
      <c r="F385" s="518"/>
      <c r="G385" s="518"/>
      <c r="H385" s="518"/>
      <c r="I385" s="518"/>
      <c r="J385" s="518"/>
      <c r="K385" s="518"/>
      <c r="L385" s="518"/>
      <c r="M385" s="518"/>
      <c r="N385" s="519"/>
    </row>
    <row r="386" spans="2:14" ht="23.1" customHeight="1">
      <c r="B386" s="518"/>
      <c r="C386" s="518"/>
      <c r="D386" s="518"/>
      <c r="E386" s="518"/>
      <c r="F386" s="518"/>
      <c r="G386" s="518"/>
      <c r="H386" s="518"/>
      <c r="I386" s="518"/>
      <c r="J386" s="518"/>
      <c r="K386" s="518"/>
      <c r="L386" s="518"/>
      <c r="M386" s="518"/>
      <c r="N386" s="519"/>
    </row>
    <row r="387" spans="2:14" ht="23.1" customHeight="1">
      <c r="B387" s="518"/>
      <c r="C387" s="518"/>
      <c r="D387" s="518"/>
      <c r="E387" s="518"/>
      <c r="F387" s="518"/>
      <c r="G387" s="518"/>
      <c r="H387" s="518"/>
      <c r="I387" s="518"/>
      <c r="J387" s="518"/>
      <c r="K387" s="518"/>
      <c r="L387" s="518"/>
      <c r="M387" s="518"/>
      <c r="N387" s="519"/>
    </row>
    <row r="388" spans="2:14" ht="23.1" customHeight="1">
      <c r="B388" s="518"/>
      <c r="C388" s="518"/>
      <c r="D388" s="518"/>
      <c r="E388" s="518"/>
      <c r="F388" s="518"/>
      <c r="G388" s="518"/>
      <c r="H388" s="518"/>
      <c r="I388" s="518"/>
      <c r="J388" s="518"/>
      <c r="K388" s="518"/>
      <c r="L388" s="518"/>
      <c r="M388" s="518"/>
      <c r="N388" s="519"/>
    </row>
    <row r="389" spans="2:14" ht="23.1" customHeight="1">
      <c r="B389" s="518"/>
      <c r="C389" s="518"/>
      <c r="D389" s="518"/>
      <c r="E389" s="518"/>
      <c r="F389" s="518"/>
      <c r="G389" s="518"/>
      <c r="H389" s="518"/>
      <c r="I389" s="518"/>
      <c r="J389" s="518"/>
      <c r="K389" s="518"/>
      <c r="L389" s="518"/>
      <c r="M389" s="518"/>
      <c r="N389" s="519"/>
    </row>
    <row r="390" spans="2:14" ht="23.1" customHeight="1">
      <c r="B390" s="518"/>
      <c r="C390" s="518"/>
      <c r="D390" s="518"/>
      <c r="E390" s="518"/>
      <c r="F390" s="518"/>
      <c r="G390" s="518"/>
      <c r="H390" s="518"/>
      <c r="I390" s="518"/>
      <c r="J390" s="518"/>
      <c r="K390" s="518"/>
      <c r="L390" s="518"/>
      <c r="M390" s="518"/>
      <c r="N390" s="519"/>
    </row>
    <row r="391" spans="2:14" ht="23.1" customHeight="1">
      <c r="B391" s="518"/>
      <c r="C391" s="518"/>
      <c r="D391" s="518"/>
      <c r="E391" s="518"/>
      <c r="F391" s="518"/>
      <c r="G391" s="518"/>
      <c r="H391" s="518"/>
      <c r="I391" s="518"/>
      <c r="J391" s="518"/>
      <c r="K391" s="518"/>
      <c r="L391" s="518"/>
      <c r="M391" s="518"/>
      <c r="N391" s="519"/>
    </row>
    <row r="392" spans="2:14" ht="23.1" customHeight="1">
      <c r="B392" s="518"/>
      <c r="C392" s="518"/>
      <c r="D392" s="518"/>
      <c r="E392" s="518"/>
      <c r="F392" s="518"/>
      <c r="G392" s="518"/>
      <c r="H392" s="518"/>
      <c r="I392" s="518"/>
      <c r="J392" s="518"/>
      <c r="K392" s="518"/>
      <c r="L392" s="518"/>
      <c r="M392" s="518"/>
      <c r="N392" s="519"/>
    </row>
  </sheetData>
  <mergeCells count="38">
    <mergeCell ref="N81:N82"/>
    <mergeCell ref="I6:I7"/>
    <mergeCell ref="N6:N7"/>
    <mergeCell ref="I81:I82"/>
    <mergeCell ref="J81:J82"/>
    <mergeCell ref="K81:K82"/>
    <mergeCell ref="L81:L82"/>
    <mergeCell ref="M81:M82"/>
    <mergeCell ref="A76:N76"/>
    <mergeCell ref="A77:N77"/>
    <mergeCell ref="J6:J7"/>
    <mergeCell ref="K6:K7"/>
    <mergeCell ref="A79:A82"/>
    <mergeCell ref="B79:N79"/>
    <mergeCell ref="B80:B82"/>
    <mergeCell ref="C80:K80"/>
    <mergeCell ref="L80:N80"/>
    <mergeCell ref="H81:H82"/>
    <mergeCell ref="A1:N1"/>
    <mergeCell ref="A2:N2"/>
    <mergeCell ref="A4:A7"/>
    <mergeCell ref="B4:N4"/>
    <mergeCell ref="B5:B7"/>
    <mergeCell ref="C5:K5"/>
    <mergeCell ref="L5:N5"/>
    <mergeCell ref="C6:C7"/>
    <mergeCell ref="D6:D7"/>
    <mergeCell ref="E6:E7"/>
    <mergeCell ref="L6:L7"/>
    <mergeCell ref="M6:M7"/>
    <mergeCell ref="F6:F7"/>
    <mergeCell ref="G6:G7"/>
    <mergeCell ref="H6:H7"/>
    <mergeCell ref="C81:C82"/>
    <mergeCell ref="D81:D82"/>
    <mergeCell ref="E81:E82"/>
    <mergeCell ref="F81:F82"/>
    <mergeCell ref="G81:G82"/>
  </mergeCells>
  <printOptions horizontalCentered="1"/>
  <pageMargins left="0.59055118110236227" right="0.55118110236220474" top="0.51181102362204722" bottom="0.98425196850393704" header="0" footer="0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rgb="FF92D050"/>
  </sheetPr>
  <dimension ref="B1:F49"/>
  <sheetViews>
    <sheetView tabSelected="1" zoomScale="80" zoomScaleNormal="80" workbookViewId="0">
      <pane xSplit="2" ySplit="8" topLeftCell="C21" activePane="bottomRight" state="frozen"/>
      <selection pane="topRight" activeCell="C1" sqref="C1"/>
      <selection pane="bottomLeft" activeCell="A9" sqref="A9"/>
      <selection pane="bottomRight"/>
    </sheetView>
  </sheetViews>
  <sheetFormatPr baseColWidth="10" defaultRowHeight="14.25"/>
  <cols>
    <col min="1" max="1" width="3.42578125" style="191" customWidth="1"/>
    <col min="2" max="2" width="18.140625" style="134" customWidth="1"/>
    <col min="3" max="3" width="147.42578125" style="191" customWidth="1"/>
    <col min="4" max="256" width="11.42578125" style="191"/>
    <col min="257" max="257" width="3.42578125" style="191" customWidth="1"/>
    <col min="258" max="258" width="18.140625" style="191" customWidth="1"/>
    <col min="259" max="259" width="147.42578125" style="191" customWidth="1"/>
    <col min="260" max="512" width="11.42578125" style="191"/>
    <col min="513" max="513" width="3.42578125" style="191" customWidth="1"/>
    <col min="514" max="514" width="18.140625" style="191" customWidth="1"/>
    <col min="515" max="515" width="147.42578125" style="191" customWidth="1"/>
    <col min="516" max="768" width="11.42578125" style="191"/>
    <col min="769" max="769" width="3.42578125" style="191" customWidth="1"/>
    <col min="770" max="770" width="18.140625" style="191" customWidth="1"/>
    <col min="771" max="771" width="147.42578125" style="191" customWidth="1"/>
    <col min="772" max="1024" width="11.42578125" style="191"/>
    <col min="1025" max="1025" width="3.42578125" style="191" customWidth="1"/>
    <col min="1026" max="1026" width="18.140625" style="191" customWidth="1"/>
    <col min="1027" max="1027" width="147.42578125" style="191" customWidth="1"/>
    <col min="1028" max="1280" width="11.42578125" style="191"/>
    <col min="1281" max="1281" width="3.42578125" style="191" customWidth="1"/>
    <col min="1282" max="1282" width="18.140625" style="191" customWidth="1"/>
    <col min="1283" max="1283" width="147.42578125" style="191" customWidth="1"/>
    <col min="1284" max="1536" width="11.42578125" style="191"/>
    <col min="1537" max="1537" width="3.42578125" style="191" customWidth="1"/>
    <col min="1538" max="1538" width="18.140625" style="191" customWidth="1"/>
    <col min="1539" max="1539" width="147.42578125" style="191" customWidth="1"/>
    <col min="1540" max="1792" width="11.42578125" style="191"/>
    <col min="1793" max="1793" width="3.42578125" style="191" customWidth="1"/>
    <col min="1794" max="1794" width="18.140625" style="191" customWidth="1"/>
    <col min="1795" max="1795" width="147.42578125" style="191" customWidth="1"/>
    <col min="1796" max="2048" width="11.42578125" style="191"/>
    <col min="2049" max="2049" width="3.42578125" style="191" customWidth="1"/>
    <col min="2050" max="2050" width="18.140625" style="191" customWidth="1"/>
    <col min="2051" max="2051" width="147.42578125" style="191" customWidth="1"/>
    <col min="2052" max="2304" width="11.42578125" style="191"/>
    <col min="2305" max="2305" width="3.42578125" style="191" customWidth="1"/>
    <col min="2306" max="2306" width="18.140625" style="191" customWidth="1"/>
    <col min="2307" max="2307" width="147.42578125" style="191" customWidth="1"/>
    <col min="2308" max="2560" width="11.42578125" style="191"/>
    <col min="2561" max="2561" width="3.42578125" style="191" customWidth="1"/>
    <col min="2562" max="2562" width="18.140625" style="191" customWidth="1"/>
    <col min="2563" max="2563" width="147.42578125" style="191" customWidth="1"/>
    <col min="2564" max="2816" width="11.42578125" style="191"/>
    <col min="2817" max="2817" width="3.42578125" style="191" customWidth="1"/>
    <col min="2818" max="2818" width="18.140625" style="191" customWidth="1"/>
    <col min="2819" max="2819" width="147.42578125" style="191" customWidth="1"/>
    <col min="2820" max="3072" width="11.42578125" style="191"/>
    <col min="3073" max="3073" width="3.42578125" style="191" customWidth="1"/>
    <col min="3074" max="3074" width="18.140625" style="191" customWidth="1"/>
    <col min="3075" max="3075" width="147.42578125" style="191" customWidth="1"/>
    <col min="3076" max="3328" width="11.42578125" style="191"/>
    <col min="3329" max="3329" width="3.42578125" style="191" customWidth="1"/>
    <col min="3330" max="3330" width="18.140625" style="191" customWidth="1"/>
    <col min="3331" max="3331" width="147.42578125" style="191" customWidth="1"/>
    <col min="3332" max="3584" width="11.42578125" style="191"/>
    <col min="3585" max="3585" width="3.42578125" style="191" customWidth="1"/>
    <col min="3586" max="3586" width="18.140625" style="191" customWidth="1"/>
    <col min="3587" max="3587" width="147.42578125" style="191" customWidth="1"/>
    <col min="3588" max="3840" width="11.42578125" style="191"/>
    <col min="3841" max="3841" width="3.42578125" style="191" customWidth="1"/>
    <col min="3842" max="3842" width="18.140625" style="191" customWidth="1"/>
    <col min="3843" max="3843" width="147.42578125" style="191" customWidth="1"/>
    <col min="3844" max="4096" width="11.42578125" style="191"/>
    <col min="4097" max="4097" width="3.42578125" style="191" customWidth="1"/>
    <col min="4098" max="4098" width="18.140625" style="191" customWidth="1"/>
    <col min="4099" max="4099" width="147.42578125" style="191" customWidth="1"/>
    <col min="4100" max="4352" width="11.42578125" style="191"/>
    <col min="4353" max="4353" width="3.42578125" style="191" customWidth="1"/>
    <col min="4354" max="4354" width="18.140625" style="191" customWidth="1"/>
    <col min="4355" max="4355" width="147.42578125" style="191" customWidth="1"/>
    <col min="4356" max="4608" width="11.42578125" style="191"/>
    <col min="4609" max="4609" width="3.42578125" style="191" customWidth="1"/>
    <col min="4610" max="4610" width="18.140625" style="191" customWidth="1"/>
    <col min="4611" max="4611" width="147.42578125" style="191" customWidth="1"/>
    <col min="4612" max="4864" width="11.42578125" style="191"/>
    <col min="4865" max="4865" width="3.42578125" style="191" customWidth="1"/>
    <col min="4866" max="4866" width="18.140625" style="191" customWidth="1"/>
    <col min="4867" max="4867" width="147.42578125" style="191" customWidth="1"/>
    <col min="4868" max="5120" width="11.42578125" style="191"/>
    <col min="5121" max="5121" width="3.42578125" style="191" customWidth="1"/>
    <col min="5122" max="5122" width="18.140625" style="191" customWidth="1"/>
    <col min="5123" max="5123" width="147.42578125" style="191" customWidth="1"/>
    <col min="5124" max="5376" width="11.42578125" style="191"/>
    <col min="5377" max="5377" width="3.42578125" style="191" customWidth="1"/>
    <col min="5378" max="5378" width="18.140625" style="191" customWidth="1"/>
    <col min="5379" max="5379" width="147.42578125" style="191" customWidth="1"/>
    <col min="5380" max="5632" width="11.42578125" style="191"/>
    <col min="5633" max="5633" width="3.42578125" style="191" customWidth="1"/>
    <col min="5634" max="5634" width="18.140625" style="191" customWidth="1"/>
    <col min="5635" max="5635" width="147.42578125" style="191" customWidth="1"/>
    <col min="5636" max="5888" width="11.42578125" style="191"/>
    <col min="5889" max="5889" width="3.42578125" style="191" customWidth="1"/>
    <col min="5890" max="5890" width="18.140625" style="191" customWidth="1"/>
    <col min="5891" max="5891" width="147.42578125" style="191" customWidth="1"/>
    <col min="5892" max="6144" width="11.42578125" style="191"/>
    <col min="6145" max="6145" width="3.42578125" style="191" customWidth="1"/>
    <col min="6146" max="6146" width="18.140625" style="191" customWidth="1"/>
    <col min="6147" max="6147" width="147.42578125" style="191" customWidth="1"/>
    <col min="6148" max="6400" width="11.42578125" style="191"/>
    <col min="6401" max="6401" width="3.42578125" style="191" customWidth="1"/>
    <col min="6402" max="6402" width="18.140625" style="191" customWidth="1"/>
    <col min="6403" max="6403" width="147.42578125" style="191" customWidth="1"/>
    <col min="6404" max="6656" width="11.42578125" style="191"/>
    <col min="6657" max="6657" width="3.42578125" style="191" customWidth="1"/>
    <col min="6658" max="6658" width="18.140625" style="191" customWidth="1"/>
    <col min="6659" max="6659" width="147.42578125" style="191" customWidth="1"/>
    <col min="6660" max="6912" width="11.42578125" style="191"/>
    <col min="6913" max="6913" width="3.42578125" style="191" customWidth="1"/>
    <col min="6914" max="6914" width="18.140625" style="191" customWidth="1"/>
    <col min="6915" max="6915" width="147.42578125" style="191" customWidth="1"/>
    <col min="6916" max="7168" width="11.42578125" style="191"/>
    <col min="7169" max="7169" width="3.42578125" style="191" customWidth="1"/>
    <col min="7170" max="7170" width="18.140625" style="191" customWidth="1"/>
    <col min="7171" max="7171" width="147.42578125" style="191" customWidth="1"/>
    <col min="7172" max="7424" width="11.42578125" style="191"/>
    <col min="7425" max="7425" width="3.42578125" style="191" customWidth="1"/>
    <col min="7426" max="7426" width="18.140625" style="191" customWidth="1"/>
    <col min="7427" max="7427" width="147.42578125" style="191" customWidth="1"/>
    <col min="7428" max="7680" width="11.42578125" style="191"/>
    <col min="7681" max="7681" width="3.42578125" style="191" customWidth="1"/>
    <col min="7682" max="7682" width="18.140625" style="191" customWidth="1"/>
    <col min="7683" max="7683" width="147.42578125" style="191" customWidth="1"/>
    <col min="7684" max="7936" width="11.42578125" style="191"/>
    <col min="7937" max="7937" width="3.42578125" style="191" customWidth="1"/>
    <col min="7938" max="7938" width="18.140625" style="191" customWidth="1"/>
    <col min="7939" max="7939" width="147.42578125" style="191" customWidth="1"/>
    <col min="7940" max="8192" width="11.42578125" style="191"/>
    <col min="8193" max="8193" width="3.42578125" style="191" customWidth="1"/>
    <col min="8194" max="8194" width="18.140625" style="191" customWidth="1"/>
    <col min="8195" max="8195" width="147.42578125" style="191" customWidth="1"/>
    <col min="8196" max="8448" width="11.42578125" style="191"/>
    <col min="8449" max="8449" width="3.42578125" style="191" customWidth="1"/>
    <col min="8450" max="8450" width="18.140625" style="191" customWidth="1"/>
    <col min="8451" max="8451" width="147.42578125" style="191" customWidth="1"/>
    <col min="8452" max="8704" width="11.42578125" style="191"/>
    <col min="8705" max="8705" width="3.42578125" style="191" customWidth="1"/>
    <col min="8706" max="8706" width="18.140625" style="191" customWidth="1"/>
    <col min="8707" max="8707" width="147.42578125" style="191" customWidth="1"/>
    <col min="8708" max="8960" width="11.42578125" style="191"/>
    <col min="8961" max="8961" width="3.42578125" style="191" customWidth="1"/>
    <col min="8962" max="8962" width="18.140625" style="191" customWidth="1"/>
    <col min="8963" max="8963" width="147.42578125" style="191" customWidth="1"/>
    <col min="8964" max="9216" width="11.42578125" style="191"/>
    <col min="9217" max="9217" width="3.42578125" style="191" customWidth="1"/>
    <col min="9218" max="9218" width="18.140625" style="191" customWidth="1"/>
    <col min="9219" max="9219" width="147.42578125" style="191" customWidth="1"/>
    <col min="9220" max="9472" width="11.42578125" style="191"/>
    <col min="9473" max="9473" width="3.42578125" style="191" customWidth="1"/>
    <col min="9474" max="9474" width="18.140625" style="191" customWidth="1"/>
    <col min="9475" max="9475" width="147.42578125" style="191" customWidth="1"/>
    <col min="9476" max="9728" width="11.42578125" style="191"/>
    <col min="9729" max="9729" width="3.42578125" style="191" customWidth="1"/>
    <col min="9730" max="9730" width="18.140625" style="191" customWidth="1"/>
    <col min="9731" max="9731" width="147.42578125" style="191" customWidth="1"/>
    <col min="9732" max="9984" width="11.42578125" style="191"/>
    <col min="9985" max="9985" width="3.42578125" style="191" customWidth="1"/>
    <col min="9986" max="9986" width="18.140625" style="191" customWidth="1"/>
    <col min="9987" max="9987" width="147.42578125" style="191" customWidth="1"/>
    <col min="9988" max="10240" width="11.42578125" style="191"/>
    <col min="10241" max="10241" width="3.42578125" style="191" customWidth="1"/>
    <col min="10242" max="10242" width="18.140625" style="191" customWidth="1"/>
    <col min="10243" max="10243" width="147.42578125" style="191" customWidth="1"/>
    <col min="10244" max="10496" width="11.42578125" style="191"/>
    <col min="10497" max="10497" width="3.42578125" style="191" customWidth="1"/>
    <col min="10498" max="10498" width="18.140625" style="191" customWidth="1"/>
    <col min="10499" max="10499" width="147.42578125" style="191" customWidth="1"/>
    <col min="10500" max="10752" width="11.42578125" style="191"/>
    <col min="10753" max="10753" width="3.42578125" style="191" customWidth="1"/>
    <col min="10754" max="10754" width="18.140625" style="191" customWidth="1"/>
    <col min="10755" max="10755" width="147.42578125" style="191" customWidth="1"/>
    <col min="10756" max="11008" width="11.42578125" style="191"/>
    <col min="11009" max="11009" width="3.42578125" style="191" customWidth="1"/>
    <col min="11010" max="11010" width="18.140625" style="191" customWidth="1"/>
    <col min="11011" max="11011" width="147.42578125" style="191" customWidth="1"/>
    <col min="11012" max="11264" width="11.42578125" style="191"/>
    <col min="11265" max="11265" width="3.42578125" style="191" customWidth="1"/>
    <col min="11266" max="11266" width="18.140625" style="191" customWidth="1"/>
    <col min="11267" max="11267" width="147.42578125" style="191" customWidth="1"/>
    <col min="11268" max="11520" width="11.42578125" style="191"/>
    <col min="11521" max="11521" width="3.42578125" style="191" customWidth="1"/>
    <col min="11522" max="11522" width="18.140625" style="191" customWidth="1"/>
    <col min="11523" max="11523" width="147.42578125" style="191" customWidth="1"/>
    <col min="11524" max="11776" width="11.42578125" style="191"/>
    <col min="11777" max="11777" width="3.42578125" style="191" customWidth="1"/>
    <col min="11778" max="11778" width="18.140625" style="191" customWidth="1"/>
    <col min="11779" max="11779" width="147.42578125" style="191" customWidth="1"/>
    <col min="11780" max="12032" width="11.42578125" style="191"/>
    <col min="12033" max="12033" width="3.42578125" style="191" customWidth="1"/>
    <col min="12034" max="12034" width="18.140625" style="191" customWidth="1"/>
    <col min="12035" max="12035" width="147.42578125" style="191" customWidth="1"/>
    <col min="12036" max="12288" width="11.42578125" style="191"/>
    <col min="12289" max="12289" width="3.42578125" style="191" customWidth="1"/>
    <col min="12290" max="12290" width="18.140625" style="191" customWidth="1"/>
    <col min="12291" max="12291" width="147.42578125" style="191" customWidth="1"/>
    <col min="12292" max="12544" width="11.42578125" style="191"/>
    <col min="12545" max="12545" width="3.42578125" style="191" customWidth="1"/>
    <col min="12546" max="12546" width="18.140625" style="191" customWidth="1"/>
    <col min="12547" max="12547" width="147.42578125" style="191" customWidth="1"/>
    <col min="12548" max="12800" width="11.42578125" style="191"/>
    <col min="12801" max="12801" width="3.42578125" style="191" customWidth="1"/>
    <col min="12802" max="12802" width="18.140625" style="191" customWidth="1"/>
    <col min="12803" max="12803" width="147.42578125" style="191" customWidth="1"/>
    <col min="12804" max="13056" width="11.42578125" style="191"/>
    <col min="13057" max="13057" width="3.42578125" style="191" customWidth="1"/>
    <col min="13058" max="13058" width="18.140625" style="191" customWidth="1"/>
    <col min="13059" max="13059" width="147.42578125" style="191" customWidth="1"/>
    <col min="13060" max="13312" width="11.42578125" style="191"/>
    <col min="13313" max="13313" width="3.42578125" style="191" customWidth="1"/>
    <col min="13314" max="13314" width="18.140625" style="191" customWidth="1"/>
    <col min="13315" max="13315" width="147.42578125" style="191" customWidth="1"/>
    <col min="13316" max="13568" width="11.42578125" style="191"/>
    <col min="13569" max="13569" width="3.42578125" style="191" customWidth="1"/>
    <col min="13570" max="13570" width="18.140625" style="191" customWidth="1"/>
    <col min="13571" max="13571" width="147.42578125" style="191" customWidth="1"/>
    <col min="13572" max="13824" width="11.42578125" style="191"/>
    <col min="13825" max="13825" width="3.42578125" style="191" customWidth="1"/>
    <col min="13826" max="13826" width="18.140625" style="191" customWidth="1"/>
    <col min="13827" max="13827" width="147.42578125" style="191" customWidth="1"/>
    <col min="13828" max="14080" width="11.42578125" style="191"/>
    <col min="14081" max="14081" width="3.42578125" style="191" customWidth="1"/>
    <col min="14082" max="14082" width="18.140625" style="191" customWidth="1"/>
    <col min="14083" max="14083" width="147.42578125" style="191" customWidth="1"/>
    <col min="14084" max="14336" width="11.42578125" style="191"/>
    <col min="14337" max="14337" width="3.42578125" style="191" customWidth="1"/>
    <col min="14338" max="14338" width="18.140625" style="191" customWidth="1"/>
    <col min="14339" max="14339" width="147.42578125" style="191" customWidth="1"/>
    <col min="14340" max="14592" width="11.42578125" style="191"/>
    <col min="14593" max="14593" width="3.42578125" style="191" customWidth="1"/>
    <col min="14594" max="14594" width="18.140625" style="191" customWidth="1"/>
    <col min="14595" max="14595" width="147.42578125" style="191" customWidth="1"/>
    <col min="14596" max="14848" width="11.42578125" style="191"/>
    <col min="14849" max="14849" width="3.42578125" style="191" customWidth="1"/>
    <col min="14850" max="14850" width="18.140625" style="191" customWidth="1"/>
    <col min="14851" max="14851" width="147.42578125" style="191" customWidth="1"/>
    <col min="14852" max="15104" width="11.42578125" style="191"/>
    <col min="15105" max="15105" width="3.42578125" style="191" customWidth="1"/>
    <col min="15106" max="15106" width="18.140625" style="191" customWidth="1"/>
    <col min="15107" max="15107" width="147.42578125" style="191" customWidth="1"/>
    <col min="15108" max="15360" width="11.42578125" style="191"/>
    <col min="15361" max="15361" width="3.42578125" style="191" customWidth="1"/>
    <col min="15362" max="15362" width="18.140625" style="191" customWidth="1"/>
    <col min="15363" max="15363" width="147.42578125" style="191" customWidth="1"/>
    <col min="15364" max="15616" width="11.42578125" style="191"/>
    <col min="15617" max="15617" width="3.42578125" style="191" customWidth="1"/>
    <col min="15618" max="15618" width="18.140625" style="191" customWidth="1"/>
    <col min="15619" max="15619" width="147.42578125" style="191" customWidth="1"/>
    <col min="15620" max="15872" width="11.42578125" style="191"/>
    <col min="15873" max="15873" width="3.42578125" style="191" customWidth="1"/>
    <col min="15874" max="15874" width="18.140625" style="191" customWidth="1"/>
    <col min="15875" max="15875" width="147.42578125" style="191" customWidth="1"/>
    <col min="15876" max="16128" width="11.42578125" style="191"/>
    <col min="16129" max="16129" width="3.42578125" style="191" customWidth="1"/>
    <col min="16130" max="16130" width="18.140625" style="191" customWidth="1"/>
    <col min="16131" max="16131" width="147.42578125" style="191" customWidth="1"/>
    <col min="16132" max="16384" width="11.42578125" style="191"/>
  </cols>
  <sheetData>
    <row r="1" spans="2:6" ht="19.5" customHeight="1" thickTop="1">
      <c r="B1" s="189" t="s">
        <v>143</v>
      </c>
      <c r="C1" s="190"/>
    </row>
    <row r="2" spans="2:6" ht="19.5" customHeight="1">
      <c r="B2" s="192" t="s">
        <v>144</v>
      </c>
      <c r="C2" s="193"/>
    </row>
    <row r="3" spans="2:6" ht="19.5" customHeight="1">
      <c r="B3" s="567" t="s">
        <v>145</v>
      </c>
      <c r="C3" s="568"/>
    </row>
    <row r="4" spans="2:6" ht="39" customHeight="1">
      <c r="B4" s="194" t="s">
        <v>146</v>
      </c>
      <c r="C4" s="195"/>
      <c r="D4" s="196"/>
    </row>
    <row r="5" spans="2:6" ht="8.25" customHeight="1">
      <c r="B5" s="197"/>
      <c r="C5" s="198"/>
      <c r="D5" s="196"/>
    </row>
    <row r="6" spans="2:6" ht="16.5" customHeight="1">
      <c r="B6" s="199" t="s">
        <v>147</v>
      </c>
      <c r="C6" s="200"/>
      <c r="D6" s="196"/>
    </row>
    <row r="7" spans="2:6" ht="16.5" customHeight="1">
      <c r="B7" s="124"/>
      <c r="C7" s="201"/>
      <c r="D7" s="196"/>
    </row>
    <row r="8" spans="2:6" ht="39" customHeight="1" thickBot="1">
      <c r="B8" s="202" t="s">
        <v>148</v>
      </c>
      <c r="C8" s="203" t="s">
        <v>149</v>
      </c>
      <c r="D8" s="196"/>
    </row>
    <row r="9" spans="2:6" ht="39" customHeight="1" thickTop="1">
      <c r="B9" s="124"/>
      <c r="C9" s="204" t="s">
        <v>150</v>
      </c>
      <c r="D9" s="205"/>
      <c r="E9" s="206"/>
    </row>
    <row r="10" spans="2:6" ht="36.75" customHeight="1">
      <c r="B10" s="124"/>
      <c r="C10" s="125" t="s">
        <v>151</v>
      </c>
      <c r="D10" s="205"/>
      <c r="E10" s="206"/>
    </row>
    <row r="11" spans="2:6" ht="30.75" customHeight="1">
      <c r="B11" s="124"/>
      <c r="C11" s="135" t="s">
        <v>287</v>
      </c>
      <c r="D11" s="205"/>
      <c r="E11" s="206"/>
    </row>
    <row r="12" spans="2:6" ht="30.75" customHeight="1">
      <c r="B12" s="124"/>
      <c r="C12" s="135" t="s">
        <v>288</v>
      </c>
      <c r="D12" s="205"/>
      <c r="E12" s="206"/>
    </row>
    <row r="13" spans="2:6" ht="32.1" customHeight="1">
      <c r="B13" s="124"/>
      <c r="C13" s="135" t="s">
        <v>289</v>
      </c>
      <c r="D13" s="205"/>
      <c r="E13" s="206"/>
    </row>
    <row r="14" spans="2:6" ht="32.1" customHeight="1">
      <c r="B14" s="124"/>
      <c r="C14" s="135" t="s">
        <v>305</v>
      </c>
      <c r="D14" s="127"/>
      <c r="E14" s="126"/>
      <c r="F14" s="206"/>
    </row>
    <row r="15" spans="2:6" ht="31.5" customHeight="1">
      <c r="B15" s="128"/>
      <c r="C15" s="129" t="s">
        <v>152</v>
      </c>
      <c r="D15" s="205"/>
      <c r="E15" s="206"/>
    </row>
    <row r="16" spans="2:6" ht="32.1" customHeight="1">
      <c r="B16" s="124"/>
      <c r="C16" s="135" t="s">
        <v>40</v>
      </c>
      <c r="D16" s="207"/>
      <c r="E16" s="206"/>
    </row>
    <row r="17" spans="2:5" ht="32.1" customHeight="1">
      <c r="B17" s="124"/>
      <c r="C17" s="135" t="s">
        <v>41</v>
      </c>
      <c r="D17" s="205"/>
      <c r="E17" s="206"/>
    </row>
    <row r="18" spans="2:5" ht="32.1" customHeight="1">
      <c r="B18" s="124"/>
      <c r="C18" s="135" t="s">
        <v>42</v>
      </c>
      <c r="D18" s="205"/>
      <c r="E18" s="206"/>
    </row>
    <row r="19" spans="2:5" ht="32.1" customHeight="1">
      <c r="B19" s="124"/>
      <c r="C19" s="135" t="s">
        <v>153</v>
      </c>
      <c r="D19" s="205"/>
      <c r="E19" s="206"/>
    </row>
    <row r="20" spans="2:5" ht="32.1" customHeight="1">
      <c r="B20" s="124"/>
      <c r="C20" s="135" t="s">
        <v>44</v>
      </c>
      <c r="D20" s="205"/>
      <c r="E20" s="206"/>
    </row>
    <row r="21" spans="2:5" ht="32.1" customHeight="1">
      <c r="B21" s="124"/>
      <c r="C21" s="135" t="s">
        <v>45</v>
      </c>
      <c r="D21" s="205"/>
      <c r="E21" s="206"/>
    </row>
    <row r="22" spans="2:5" ht="32.1" customHeight="1">
      <c r="B22" s="124"/>
      <c r="C22" s="135" t="s">
        <v>46</v>
      </c>
      <c r="D22" s="205"/>
      <c r="E22" s="206"/>
    </row>
    <row r="23" spans="2:5" ht="32.1" customHeight="1">
      <c r="B23" s="124"/>
      <c r="C23" s="135" t="s">
        <v>47</v>
      </c>
      <c r="D23" s="205"/>
      <c r="E23" s="206"/>
    </row>
    <row r="24" spans="2:5" ht="32.1" customHeight="1">
      <c r="B24" s="124"/>
      <c r="C24" s="135" t="s">
        <v>61</v>
      </c>
      <c r="D24" s="205"/>
      <c r="E24" s="206"/>
    </row>
    <row r="25" spans="2:5" ht="32.1" customHeight="1">
      <c r="B25" s="124"/>
      <c r="C25" s="135" t="s">
        <v>49</v>
      </c>
      <c r="D25" s="205"/>
      <c r="E25" s="206"/>
    </row>
    <row r="26" spans="2:5" ht="32.1" customHeight="1">
      <c r="B26" s="124"/>
      <c r="C26" s="129" t="s">
        <v>154</v>
      </c>
      <c r="D26" s="205"/>
      <c r="E26" s="206"/>
    </row>
    <row r="27" spans="2:5" ht="32.1" customHeight="1">
      <c r="B27" s="124"/>
      <c r="C27" s="218" t="s">
        <v>155</v>
      </c>
      <c r="D27" s="130"/>
      <c r="E27" s="206"/>
    </row>
    <row r="28" spans="2:5" ht="32.1" customHeight="1">
      <c r="B28" s="124"/>
      <c r="C28" s="218" t="s">
        <v>195</v>
      </c>
      <c r="D28" s="205"/>
      <c r="E28" s="206"/>
    </row>
    <row r="29" spans="2:5" ht="32.1" customHeight="1">
      <c r="B29" s="124"/>
      <c r="C29" s="218" t="s">
        <v>212</v>
      </c>
      <c r="D29" s="205"/>
      <c r="E29" s="206"/>
    </row>
    <row r="30" spans="2:5" ht="32.1" customHeight="1">
      <c r="B30" s="124"/>
      <c r="C30" s="218" t="s">
        <v>286</v>
      </c>
      <c r="D30" s="205"/>
      <c r="E30" s="206"/>
    </row>
    <row r="31" spans="2:5" ht="32.1" customHeight="1">
      <c r="B31" s="124"/>
      <c r="C31" s="129" t="s">
        <v>156</v>
      </c>
      <c r="D31" s="205"/>
      <c r="E31" s="206"/>
    </row>
    <row r="32" spans="2:5" ht="32.1" customHeight="1">
      <c r="B32" s="124"/>
      <c r="C32" s="135" t="s">
        <v>40</v>
      </c>
      <c r="D32" s="205"/>
      <c r="E32" s="206"/>
    </row>
    <row r="33" spans="2:5" ht="32.1" customHeight="1">
      <c r="B33" s="124"/>
      <c r="C33" s="135" t="s">
        <v>41</v>
      </c>
      <c r="D33" s="205"/>
      <c r="E33" s="206"/>
    </row>
    <row r="34" spans="2:5" ht="32.1" customHeight="1">
      <c r="B34" s="124"/>
      <c r="C34" s="135" t="s">
        <v>42</v>
      </c>
      <c r="D34" s="205"/>
      <c r="E34" s="206"/>
    </row>
    <row r="35" spans="2:5" ht="32.1" customHeight="1">
      <c r="B35" s="124"/>
      <c r="C35" s="135" t="s">
        <v>43</v>
      </c>
      <c r="D35" s="205"/>
      <c r="E35" s="206"/>
    </row>
    <row r="36" spans="2:5" ht="32.1" customHeight="1">
      <c r="B36" s="124"/>
      <c r="C36" s="135" t="s">
        <v>44</v>
      </c>
      <c r="D36" s="205"/>
      <c r="E36" s="206"/>
    </row>
    <row r="37" spans="2:5" ht="32.1" customHeight="1">
      <c r="B37" s="124"/>
      <c r="C37" s="135" t="s">
        <v>45</v>
      </c>
      <c r="D37" s="205"/>
      <c r="E37" s="206"/>
    </row>
    <row r="38" spans="2:5" ht="32.1" customHeight="1">
      <c r="B38" s="124"/>
      <c r="C38" s="135" t="s">
        <v>46</v>
      </c>
      <c r="D38" s="205"/>
      <c r="E38" s="206"/>
    </row>
    <row r="39" spans="2:5" ht="32.1" customHeight="1">
      <c r="B39" s="124"/>
      <c r="C39" s="208" t="s">
        <v>47</v>
      </c>
      <c r="D39" s="205"/>
      <c r="E39" s="206"/>
    </row>
    <row r="40" spans="2:5" ht="32.1" customHeight="1">
      <c r="B40" s="124"/>
      <c r="C40" s="135" t="s">
        <v>61</v>
      </c>
      <c r="D40" s="205"/>
      <c r="E40" s="206"/>
    </row>
    <row r="41" spans="2:5" ht="32.1" customHeight="1">
      <c r="B41" s="124"/>
      <c r="C41" s="208" t="s">
        <v>49</v>
      </c>
      <c r="D41" s="205"/>
      <c r="E41" s="206"/>
    </row>
    <row r="42" spans="2:5" ht="45" customHeight="1">
      <c r="B42" s="124"/>
      <c r="C42" s="131" t="s">
        <v>157</v>
      </c>
      <c r="D42" s="205"/>
      <c r="E42" s="206"/>
    </row>
    <row r="43" spans="2:5" ht="32.1" customHeight="1">
      <c r="B43" s="124"/>
      <c r="C43" s="132" t="s">
        <v>151</v>
      </c>
      <c r="D43" s="205"/>
      <c r="E43" s="206"/>
    </row>
    <row r="44" spans="2:5" ht="32.1" customHeight="1">
      <c r="B44" s="124"/>
      <c r="C44" s="135" t="s">
        <v>287</v>
      </c>
      <c r="D44" s="205"/>
      <c r="E44" s="206"/>
    </row>
    <row r="45" spans="2:5" ht="32.1" customHeight="1">
      <c r="B45" s="124"/>
      <c r="C45" s="135" t="s">
        <v>288</v>
      </c>
      <c r="D45" s="205"/>
      <c r="E45" s="206"/>
    </row>
    <row r="46" spans="2:5" ht="32.1" customHeight="1">
      <c r="B46" s="124"/>
      <c r="C46" s="135" t="s">
        <v>289</v>
      </c>
      <c r="D46" s="205"/>
      <c r="E46" s="206"/>
    </row>
    <row r="47" spans="2:5" ht="32.1" customHeight="1">
      <c r="B47" s="124"/>
      <c r="C47" s="135" t="s">
        <v>305</v>
      </c>
      <c r="D47" s="205"/>
      <c r="E47" s="206"/>
    </row>
    <row r="48" spans="2:5" ht="15" customHeight="1" thickBot="1">
      <c r="B48" s="133"/>
      <c r="C48" s="209"/>
      <c r="D48" s="205"/>
      <c r="E48" s="206"/>
    </row>
    <row r="49" ht="38.25" customHeight="1" thickTop="1"/>
  </sheetData>
  <mergeCells count="1">
    <mergeCell ref="B3:C3"/>
  </mergeCells>
  <hyperlinks>
    <hyperlink ref="C11" location="'Cuadro 1'!A1" display="Producto Interno Bruto en la República, según provincia:  años 2015-18"/>
    <hyperlink ref="C12" location="'Cuadro 2'!A1" display="Composición porcentual anual del Producto Interno Bruto y promedio de la serie, según provincia:  años 2015-18"/>
    <hyperlink ref="C13" location="'Cuadro 3'!A1" display="Variación porcental anual del Producto Interno Bruto, según provincia:  años 2015-14 a 2018-17"/>
    <hyperlink ref="C14" location="'Cuadro 4 Per cápita'!A1" display="Producto Interno Bruto Per Cápita, según provincia:  años 2015 - 18 "/>
    <hyperlink ref="C16" location="'Cuadro 5-Bocas'!A1" display="Bocas del Toro"/>
    <hyperlink ref="C17" location="'Cuadro 6-Coclé'!A1" display="Coclé"/>
    <hyperlink ref="C18" location="'Cuadro 7-Colón'!A1" display="Colón"/>
    <hyperlink ref="C19" location="'Cuadro 8-Chiriquí'!A1" display="Chiriquí "/>
    <hyperlink ref="C20" location="'Cuadro 9-Darién'!A1" display="Darién"/>
    <hyperlink ref="C21" location="'Cuadro 10-Herrera'!A1" display="Herrera"/>
    <hyperlink ref="C22" location="'Cuadro 11-L.Santos'!A1" display="Los Santos"/>
    <hyperlink ref="C23" location="'Cuadro 12-Panamá'!A1" display="Panamá"/>
    <hyperlink ref="C24" location="'Cuadro 13-Pan_Oeste'!A1" display="Panamá Oeste"/>
    <hyperlink ref="C25" location="'Cuadro 14-Veraguas'!A1" display="Veraguas"/>
    <hyperlink ref="C27" location="'Cuadro 15  2018'!A1" display="Por provincia, según categoría de actividad económica:  año 2018"/>
    <hyperlink ref="C28" location="'Cuadro 16  2019'!A1" display="Por provincia, según categoría de actividad económica:  año 2019"/>
    <hyperlink ref="C29" location="'Cuadro 17  2020'!A1" display="Por provincia, según categoría de actividad económica:  año 2020"/>
    <hyperlink ref="C30" location="'Cuadro 18  2021'!A1" display="Por provincia, según categoría de actividad económica:  año 2021"/>
    <hyperlink ref="C32" location="'Cuadro 19-Bocas'!A1" display="Bocas del Toro"/>
    <hyperlink ref="C33" location="'Cuadro 20-Coclé '!A1" display="Coclé"/>
    <hyperlink ref="C34" location="'Cuadro 21-Colón'!A1" display="Colón"/>
    <hyperlink ref="C35" location="'Cuadro 22-Chiriquí'!A1" display="Chiriquí"/>
    <hyperlink ref="C36" location="'Cuadro 23-Darién'!A1" display="Darién"/>
    <hyperlink ref="C37" location="'Cuadro 24-Herrera'!A1" display="Herrera"/>
    <hyperlink ref="C38" location="'Cuadro 25-L.Santos'!A1" display="Los Santos"/>
    <hyperlink ref="C39" location="'Cuadro 26-Panamá'!A1" display="Panamá"/>
    <hyperlink ref="C40" location="'Cuadro 27-Pan_Oeste'!A1" display="Panamá Oeste"/>
    <hyperlink ref="C44" location="'Cuadro 29-PIB-Corriente 18-21'!A1" display="Producto Interno Bruto en la República, según provincia:  años 2018-21"/>
    <hyperlink ref="C45" location="'Cuadro 30-Comp-Corr-18-21'!A1" display="Composición porcentual anual del Producto Interno Bruto y promedio de la serie, según provincia:  años 2018-21"/>
    <hyperlink ref="C41" location="'Cuadro 28-Veraguas'!A1" display="Veraguas"/>
    <hyperlink ref="C46" location="'Cuadro 31-Variación-Corr-18-21'!A1" display="Variación porcental anual del Producto Interno Bruto, según provincia:  años 2018-17 a 2021-20"/>
    <hyperlink ref="C47" location="'Cuadro 32-Per cápita-Corr-18-21'!A1" display="Producto Interno Bruto Per Cápita, según provincia:  años 2018 - 21"/>
  </hyperlinks>
  <pageMargins left="0.7" right="0.7" top="0.75" bottom="0.75" header="0.3" footer="0.3"/>
  <pageSetup scale="4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6" tint="0.79998168889431442"/>
  </sheetPr>
  <dimension ref="A1:I83"/>
  <sheetViews>
    <sheetView zoomScale="80" zoomScaleNormal="80" workbookViewId="0"/>
  </sheetViews>
  <sheetFormatPr baseColWidth="10" defaultRowHeight="12.75"/>
  <cols>
    <col min="1" max="1" width="42.140625" style="14" customWidth="1"/>
    <col min="2" max="5" width="13.7109375" style="14" customWidth="1"/>
    <col min="6" max="6" width="12.140625" style="416" customWidth="1"/>
    <col min="7" max="7" width="13.7109375" style="412" customWidth="1"/>
    <col min="8" max="8" width="11.42578125" style="420"/>
    <col min="9" max="175" width="11.42578125" style="14"/>
    <col min="176" max="176" width="32.7109375" style="14" customWidth="1"/>
    <col min="177" max="190" width="8.7109375" style="14" customWidth="1"/>
    <col min="191" max="191" width="9.85546875" style="14" customWidth="1"/>
    <col min="192" max="237" width="11.42578125" style="14"/>
    <col min="238" max="238" width="42.140625" style="14" customWidth="1"/>
    <col min="239" max="242" width="13.7109375" style="14" customWidth="1"/>
    <col min="243" max="250" width="12.140625" style="14" bestFit="1" customWidth="1"/>
    <col min="251" max="431" width="11.42578125" style="14"/>
    <col min="432" max="432" width="32.7109375" style="14" customWidth="1"/>
    <col min="433" max="446" width="8.7109375" style="14" customWidth="1"/>
    <col min="447" max="447" width="9.85546875" style="14" customWidth="1"/>
    <col min="448" max="493" width="11.42578125" style="14"/>
    <col min="494" max="494" width="42.140625" style="14" customWidth="1"/>
    <col min="495" max="498" width="13.7109375" style="14" customWidth="1"/>
    <col min="499" max="506" width="12.140625" style="14" bestFit="1" customWidth="1"/>
    <col min="507" max="687" width="11.42578125" style="14"/>
    <col min="688" max="688" width="32.7109375" style="14" customWidth="1"/>
    <col min="689" max="702" width="8.7109375" style="14" customWidth="1"/>
    <col min="703" max="703" width="9.85546875" style="14" customWidth="1"/>
    <col min="704" max="749" width="11.42578125" style="14"/>
    <col min="750" max="750" width="42.140625" style="14" customWidth="1"/>
    <col min="751" max="754" width="13.7109375" style="14" customWidth="1"/>
    <col min="755" max="762" width="12.140625" style="14" bestFit="1" customWidth="1"/>
    <col min="763" max="943" width="11.42578125" style="14"/>
    <col min="944" max="944" width="32.7109375" style="14" customWidth="1"/>
    <col min="945" max="958" width="8.7109375" style="14" customWidth="1"/>
    <col min="959" max="959" width="9.85546875" style="14" customWidth="1"/>
    <col min="960" max="1005" width="11.42578125" style="14"/>
    <col min="1006" max="1006" width="42.140625" style="14" customWidth="1"/>
    <col min="1007" max="1010" width="13.7109375" style="14" customWidth="1"/>
    <col min="1011" max="1018" width="12.140625" style="14" bestFit="1" customWidth="1"/>
    <col min="1019" max="1199" width="11.42578125" style="14"/>
    <col min="1200" max="1200" width="32.7109375" style="14" customWidth="1"/>
    <col min="1201" max="1214" width="8.7109375" style="14" customWidth="1"/>
    <col min="1215" max="1215" width="9.85546875" style="14" customWidth="1"/>
    <col min="1216" max="1261" width="11.42578125" style="14"/>
    <col min="1262" max="1262" width="42.140625" style="14" customWidth="1"/>
    <col min="1263" max="1266" width="13.7109375" style="14" customWidth="1"/>
    <col min="1267" max="1274" width="12.140625" style="14" bestFit="1" customWidth="1"/>
    <col min="1275" max="1455" width="11.42578125" style="14"/>
    <col min="1456" max="1456" width="32.7109375" style="14" customWidth="1"/>
    <col min="1457" max="1470" width="8.7109375" style="14" customWidth="1"/>
    <col min="1471" max="1471" width="9.85546875" style="14" customWidth="1"/>
    <col min="1472" max="1517" width="11.42578125" style="14"/>
    <col min="1518" max="1518" width="42.140625" style="14" customWidth="1"/>
    <col min="1519" max="1522" width="13.7109375" style="14" customWidth="1"/>
    <col min="1523" max="1530" width="12.140625" style="14" bestFit="1" customWidth="1"/>
    <col min="1531" max="1711" width="11.42578125" style="14"/>
    <col min="1712" max="1712" width="32.7109375" style="14" customWidth="1"/>
    <col min="1713" max="1726" width="8.7109375" style="14" customWidth="1"/>
    <col min="1727" max="1727" width="9.85546875" style="14" customWidth="1"/>
    <col min="1728" max="1773" width="11.42578125" style="14"/>
    <col min="1774" max="1774" width="42.140625" style="14" customWidth="1"/>
    <col min="1775" max="1778" width="13.7109375" style="14" customWidth="1"/>
    <col min="1779" max="1786" width="12.140625" style="14" bestFit="1" customWidth="1"/>
    <col min="1787" max="1967" width="11.42578125" style="14"/>
    <col min="1968" max="1968" width="32.7109375" style="14" customWidth="1"/>
    <col min="1969" max="1982" width="8.7109375" style="14" customWidth="1"/>
    <col min="1983" max="1983" width="9.85546875" style="14" customWidth="1"/>
    <col min="1984" max="2029" width="11.42578125" style="14"/>
    <col min="2030" max="2030" width="42.140625" style="14" customWidth="1"/>
    <col min="2031" max="2034" width="13.7109375" style="14" customWidth="1"/>
    <col min="2035" max="2042" width="12.140625" style="14" bestFit="1" customWidth="1"/>
    <col min="2043" max="2223" width="11.42578125" style="14"/>
    <col min="2224" max="2224" width="32.7109375" style="14" customWidth="1"/>
    <col min="2225" max="2238" width="8.7109375" style="14" customWidth="1"/>
    <col min="2239" max="2239" width="9.85546875" style="14" customWidth="1"/>
    <col min="2240" max="2285" width="11.42578125" style="14"/>
    <col min="2286" max="2286" width="42.140625" style="14" customWidth="1"/>
    <col min="2287" max="2290" width="13.7109375" style="14" customWidth="1"/>
    <col min="2291" max="2298" width="12.140625" style="14" bestFit="1" customWidth="1"/>
    <col min="2299" max="2479" width="11.42578125" style="14"/>
    <col min="2480" max="2480" width="32.7109375" style="14" customWidth="1"/>
    <col min="2481" max="2494" width="8.7109375" style="14" customWidth="1"/>
    <col min="2495" max="2495" width="9.85546875" style="14" customWidth="1"/>
    <col min="2496" max="2541" width="11.42578125" style="14"/>
    <col min="2542" max="2542" width="42.140625" style="14" customWidth="1"/>
    <col min="2543" max="2546" width="13.7109375" style="14" customWidth="1"/>
    <col min="2547" max="2554" width="12.140625" style="14" bestFit="1" customWidth="1"/>
    <col min="2555" max="2735" width="11.42578125" style="14"/>
    <col min="2736" max="2736" width="32.7109375" style="14" customWidth="1"/>
    <col min="2737" max="2750" width="8.7109375" style="14" customWidth="1"/>
    <col min="2751" max="2751" width="9.85546875" style="14" customWidth="1"/>
    <col min="2752" max="2797" width="11.42578125" style="14"/>
    <col min="2798" max="2798" width="42.140625" style="14" customWidth="1"/>
    <col min="2799" max="2802" width="13.7109375" style="14" customWidth="1"/>
    <col min="2803" max="2810" width="12.140625" style="14" bestFit="1" customWidth="1"/>
    <col min="2811" max="2991" width="11.42578125" style="14"/>
    <col min="2992" max="2992" width="32.7109375" style="14" customWidth="1"/>
    <col min="2993" max="3006" width="8.7109375" style="14" customWidth="1"/>
    <col min="3007" max="3007" width="9.85546875" style="14" customWidth="1"/>
    <col min="3008" max="3053" width="11.42578125" style="14"/>
    <col min="3054" max="3054" width="42.140625" style="14" customWidth="1"/>
    <col min="3055" max="3058" width="13.7109375" style="14" customWidth="1"/>
    <col min="3059" max="3066" width="12.140625" style="14" bestFit="1" customWidth="1"/>
    <col min="3067" max="3247" width="11.42578125" style="14"/>
    <col min="3248" max="3248" width="32.7109375" style="14" customWidth="1"/>
    <col min="3249" max="3262" width="8.7109375" style="14" customWidth="1"/>
    <col min="3263" max="3263" width="9.85546875" style="14" customWidth="1"/>
    <col min="3264" max="3309" width="11.42578125" style="14"/>
    <col min="3310" max="3310" width="42.140625" style="14" customWidth="1"/>
    <col min="3311" max="3314" width="13.7109375" style="14" customWidth="1"/>
    <col min="3315" max="3322" width="12.140625" style="14" bestFit="1" customWidth="1"/>
    <col min="3323" max="3503" width="11.42578125" style="14"/>
    <col min="3504" max="3504" width="32.7109375" style="14" customWidth="1"/>
    <col min="3505" max="3518" width="8.7109375" style="14" customWidth="1"/>
    <col min="3519" max="3519" width="9.85546875" style="14" customWidth="1"/>
    <col min="3520" max="3565" width="11.42578125" style="14"/>
    <col min="3566" max="3566" width="42.140625" style="14" customWidth="1"/>
    <col min="3567" max="3570" width="13.7109375" style="14" customWidth="1"/>
    <col min="3571" max="3578" width="12.140625" style="14" bestFit="1" customWidth="1"/>
    <col min="3579" max="3759" width="11.42578125" style="14"/>
    <col min="3760" max="3760" width="32.7109375" style="14" customWidth="1"/>
    <col min="3761" max="3774" width="8.7109375" style="14" customWidth="1"/>
    <col min="3775" max="3775" width="9.85546875" style="14" customWidth="1"/>
    <col min="3776" max="3821" width="11.42578125" style="14"/>
    <col min="3822" max="3822" width="42.140625" style="14" customWidth="1"/>
    <col min="3823" max="3826" width="13.7109375" style="14" customWidth="1"/>
    <col min="3827" max="3834" width="12.140625" style="14" bestFit="1" customWidth="1"/>
    <col min="3835" max="4015" width="11.42578125" style="14"/>
    <col min="4016" max="4016" width="32.7109375" style="14" customWidth="1"/>
    <col min="4017" max="4030" width="8.7109375" style="14" customWidth="1"/>
    <col min="4031" max="4031" width="9.85546875" style="14" customWidth="1"/>
    <col min="4032" max="4077" width="11.42578125" style="14"/>
    <col min="4078" max="4078" width="42.140625" style="14" customWidth="1"/>
    <col min="4079" max="4082" width="13.7109375" style="14" customWidth="1"/>
    <col min="4083" max="4090" width="12.140625" style="14" bestFit="1" customWidth="1"/>
    <col min="4091" max="4271" width="11.42578125" style="14"/>
    <col min="4272" max="4272" width="32.7109375" style="14" customWidth="1"/>
    <col min="4273" max="4286" width="8.7109375" style="14" customWidth="1"/>
    <col min="4287" max="4287" width="9.85546875" style="14" customWidth="1"/>
    <col min="4288" max="4333" width="11.42578125" style="14"/>
    <col min="4334" max="4334" width="42.140625" style="14" customWidth="1"/>
    <col min="4335" max="4338" width="13.7109375" style="14" customWidth="1"/>
    <col min="4339" max="4346" width="12.140625" style="14" bestFit="1" customWidth="1"/>
    <col min="4347" max="4527" width="11.42578125" style="14"/>
    <col min="4528" max="4528" width="32.7109375" style="14" customWidth="1"/>
    <col min="4529" max="4542" width="8.7109375" style="14" customWidth="1"/>
    <col min="4543" max="4543" width="9.85546875" style="14" customWidth="1"/>
    <col min="4544" max="4589" width="11.42578125" style="14"/>
    <col min="4590" max="4590" width="42.140625" style="14" customWidth="1"/>
    <col min="4591" max="4594" width="13.7109375" style="14" customWidth="1"/>
    <col min="4595" max="4602" width="12.140625" style="14" bestFit="1" customWidth="1"/>
    <col min="4603" max="4783" width="11.42578125" style="14"/>
    <col min="4784" max="4784" width="32.7109375" style="14" customWidth="1"/>
    <col min="4785" max="4798" width="8.7109375" style="14" customWidth="1"/>
    <col min="4799" max="4799" width="9.85546875" style="14" customWidth="1"/>
    <col min="4800" max="4845" width="11.42578125" style="14"/>
    <col min="4846" max="4846" width="42.140625" style="14" customWidth="1"/>
    <col min="4847" max="4850" width="13.7109375" style="14" customWidth="1"/>
    <col min="4851" max="4858" width="12.140625" style="14" bestFit="1" customWidth="1"/>
    <col min="4859" max="5039" width="11.42578125" style="14"/>
    <col min="5040" max="5040" width="32.7109375" style="14" customWidth="1"/>
    <col min="5041" max="5054" width="8.7109375" style="14" customWidth="1"/>
    <col min="5055" max="5055" width="9.85546875" style="14" customWidth="1"/>
    <col min="5056" max="5101" width="11.42578125" style="14"/>
    <col min="5102" max="5102" width="42.140625" style="14" customWidth="1"/>
    <col min="5103" max="5106" width="13.7109375" style="14" customWidth="1"/>
    <col min="5107" max="5114" width="12.140625" style="14" bestFit="1" customWidth="1"/>
    <col min="5115" max="5295" width="11.42578125" style="14"/>
    <col min="5296" max="5296" width="32.7109375" style="14" customWidth="1"/>
    <col min="5297" max="5310" width="8.7109375" style="14" customWidth="1"/>
    <col min="5311" max="5311" width="9.85546875" style="14" customWidth="1"/>
    <col min="5312" max="5357" width="11.42578125" style="14"/>
    <col min="5358" max="5358" width="42.140625" style="14" customWidth="1"/>
    <col min="5359" max="5362" width="13.7109375" style="14" customWidth="1"/>
    <col min="5363" max="5370" width="12.140625" style="14" bestFit="1" customWidth="1"/>
    <col min="5371" max="5551" width="11.42578125" style="14"/>
    <col min="5552" max="5552" width="32.7109375" style="14" customWidth="1"/>
    <col min="5553" max="5566" width="8.7109375" style="14" customWidth="1"/>
    <col min="5567" max="5567" width="9.85546875" style="14" customWidth="1"/>
    <col min="5568" max="5613" width="11.42578125" style="14"/>
    <col min="5614" max="5614" width="42.140625" style="14" customWidth="1"/>
    <col min="5615" max="5618" width="13.7109375" style="14" customWidth="1"/>
    <col min="5619" max="5626" width="12.140625" style="14" bestFit="1" customWidth="1"/>
    <col min="5627" max="5807" width="11.42578125" style="14"/>
    <col min="5808" max="5808" width="32.7109375" style="14" customWidth="1"/>
    <col min="5809" max="5822" width="8.7109375" style="14" customWidth="1"/>
    <col min="5823" max="5823" width="9.85546875" style="14" customWidth="1"/>
    <col min="5824" max="5869" width="11.42578125" style="14"/>
    <col min="5870" max="5870" width="42.140625" style="14" customWidth="1"/>
    <col min="5871" max="5874" width="13.7109375" style="14" customWidth="1"/>
    <col min="5875" max="5882" width="12.140625" style="14" bestFit="1" customWidth="1"/>
    <col min="5883" max="6063" width="11.42578125" style="14"/>
    <col min="6064" max="6064" width="32.7109375" style="14" customWidth="1"/>
    <col min="6065" max="6078" width="8.7109375" style="14" customWidth="1"/>
    <col min="6079" max="6079" width="9.85546875" style="14" customWidth="1"/>
    <col min="6080" max="6125" width="11.42578125" style="14"/>
    <col min="6126" max="6126" width="42.140625" style="14" customWidth="1"/>
    <col min="6127" max="6130" width="13.7109375" style="14" customWidth="1"/>
    <col min="6131" max="6138" width="12.140625" style="14" bestFit="1" customWidth="1"/>
    <col min="6139" max="6319" width="11.42578125" style="14"/>
    <col min="6320" max="6320" width="32.7109375" style="14" customWidth="1"/>
    <col min="6321" max="6334" width="8.7109375" style="14" customWidth="1"/>
    <col min="6335" max="6335" width="9.85546875" style="14" customWidth="1"/>
    <col min="6336" max="6381" width="11.42578125" style="14"/>
    <col min="6382" max="6382" width="42.140625" style="14" customWidth="1"/>
    <col min="6383" max="6386" width="13.7109375" style="14" customWidth="1"/>
    <col min="6387" max="6394" width="12.140625" style="14" bestFit="1" customWidth="1"/>
    <col min="6395" max="6575" width="11.42578125" style="14"/>
    <col min="6576" max="6576" width="32.7109375" style="14" customWidth="1"/>
    <col min="6577" max="6590" width="8.7109375" style="14" customWidth="1"/>
    <col min="6591" max="6591" width="9.85546875" style="14" customWidth="1"/>
    <col min="6592" max="6637" width="11.42578125" style="14"/>
    <col min="6638" max="6638" width="42.140625" style="14" customWidth="1"/>
    <col min="6639" max="6642" width="13.7109375" style="14" customWidth="1"/>
    <col min="6643" max="6650" width="12.140625" style="14" bestFit="1" customWidth="1"/>
    <col min="6651" max="6831" width="11.42578125" style="14"/>
    <col min="6832" max="6832" width="32.7109375" style="14" customWidth="1"/>
    <col min="6833" max="6846" width="8.7109375" style="14" customWidth="1"/>
    <col min="6847" max="6847" width="9.85546875" style="14" customWidth="1"/>
    <col min="6848" max="6893" width="11.42578125" style="14"/>
    <col min="6894" max="6894" width="42.140625" style="14" customWidth="1"/>
    <col min="6895" max="6898" width="13.7109375" style="14" customWidth="1"/>
    <col min="6899" max="6906" width="12.140625" style="14" bestFit="1" customWidth="1"/>
    <col min="6907" max="7087" width="11.42578125" style="14"/>
    <col min="7088" max="7088" width="32.7109375" style="14" customWidth="1"/>
    <col min="7089" max="7102" width="8.7109375" style="14" customWidth="1"/>
    <col min="7103" max="7103" width="9.85546875" style="14" customWidth="1"/>
    <col min="7104" max="7149" width="11.42578125" style="14"/>
    <col min="7150" max="7150" width="42.140625" style="14" customWidth="1"/>
    <col min="7151" max="7154" width="13.7109375" style="14" customWidth="1"/>
    <col min="7155" max="7162" width="12.140625" style="14" bestFit="1" customWidth="1"/>
    <col min="7163" max="7343" width="11.42578125" style="14"/>
    <col min="7344" max="7344" width="32.7109375" style="14" customWidth="1"/>
    <col min="7345" max="7358" width="8.7109375" style="14" customWidth="1"/>
    <col min="7359" max="7359" width="9.85546875" style="14" customWidth="1"/>
    <col min="7360" max="7405" width="11.42578125" style="14"/>
    <col min="7406" max="7406" width="42.140625" style="14" customWidth="1"/>
    <col min="7407" max="7410" width="13.7109375" style="14" customWidth="1"/>
    <col min="7411" max="7418" width="12.140625" style="14" bestFit="1" customWidth="1"/>
    <col min="7419" max="7599" width="11.42578125" style="14"/>
    <col min="7600" max="7600" width="32.7109375" style="14" customWidth="1"/>
    <col min="7601" max="7614" width="8.7109375" style="14" customWidth="1"/>
    <col min="7615" max="7615" width="9.85546875" style="14" customWidth="1"/>
    <col min="7616" max="7661" width="11.42578125" style="14"/>
    <col min="7662" max="7662" width="42.140625" style="14" customWidth="1"/>
    <col min="7663" max="7666" width="13.7109375" style="14" customWidth="1"/>
    <col min="7667" max="7674" width="12.140625" style="14" bestFit="1" customWidth="1"/>
    <col min="7675" max="7855" width="11.42578125" style="14"/>
    <col min="7856" max="7856" width="32.7109375" style="14" customWidth="1"/>
    <col min="7857" max="7870" width="8.7109375" style="14" customWidth="1"/>
    <col min="7871" max="7871" width="9.85546875" style="14" customWidth="1"/>
    <col min="7872" max="7917" width="11.42578125" style="14"/>
    <col min="7918" max="7918" width="42.140625" style="14" customWidth="1"/>
    <col min="7919" max="7922" width="13.7109375" style="14" customWidth="1"/>
    <col min="7923" max="7930" width="12.140625" style="14" bestFit="1" customWidth="1"/>
    <col min="7931" max="8111" width="11.42578125" style="14"/>
    <col min="8112" max="8112" width="32.7109375" style="14" customWidth="1"/>
    <col min="8113" max="8126" width="8.7109375" style="14" customWidth="1"/>
    <col min="8127" max="8127" width="9.85546875" style="14" customWidth="1"/>
    <col min="8128" max="8173" width="11.42578125" style="14"/>
    <col min="8174" max="8174" width="42.140625" style="14" customWidth="1"/>
    <col min="8175" max="8178" width="13.7109375" style="14" customWidth="1"/>
    <col min="8179" max="8186" width="12.140625" style="14" bestFit="1" customWidth="1"/>
    <col min="8187" max="8367" width="11.42578125" style="14"/>
    <col min="8368" max="8368" width="32.7109375" style="14" customWidth="1"/>
    <col min="8369" max="8382" width="8.7109375" style="14" customWidth="1"/>
    <col min="8383" max="8383" width="9.85546875" style="14" customWidth="1"/>
    <col min="8384" max="8429" width="11.42578125" style="14"/>
    <col min="8430" max="8430" width="42.140625" style="14" customWidth="1"/>
    <col min="8431" max="8434" width="13.7109375" style="14" customWidth="1"/>
    <col min="8435" max="8442" width="12.140625" style="14" bestFit="1" customWidth="1"/>
    <col min="8443" max="8623" width="11.42578125" style="14"/>
    <col min="8624" max="8624" width="32.7109375" style="14" customWidth="1"/>
    <col min="8625" max="8638" width="8.7109375" style="14" customWidth="1"/>
    <col min="8639" max="8639" width="9.85546875" style="14" customWidth="1"/>
    <col min="8640" max="8685" width="11.42578125" style="14"/>
    <col min="8686" max="8686" width="42.140625" style="14" customWidth="1"/>
    <col min="8687" max="8690" width="13.7109375" style="14" customWidth="1"/>
    <col min="8691" max="8698" width="12.140625" style="14" bestFit="1" customWidth="1"/>
    <col min="8699" max="8879" width="11.42578125" style="14"/>
    <col min="8880" max="8880" width="32.7109375" style="14" customWidth="1"/>
    <col min="8881" max="8894" width="8.7109375" style="14" customWidth="1"/>
    <col min="8895" max="8895" width="9.85546875" style="14" customWidth="1"/>
    <col min="8896" max="8941" width="11.42578125" style="14"/>
    <col min="8942" max="8942" width="42.140625" style="14" customWidth="1"/>
    <col min="8943" max="8946" width="13.7109375" style="14" customWidth="1"/>
    <col min="8947" max="8954" width="12.140625" style="14" bestFit="1" customWidth="1"/>
    <col min="8955" max="9135" width="11.42578125" style="14"/>
    <col min="9136" max="9136" width="32.7109375" style="14" customWidth="1"/>
    <col min="9137" max="9150" width="8.7109375" style="14" customWidth="1"/>
    <col min="9151" max="9151" width="9.85546875" style="14" customWidth="1"/>
    <col min="9152" max="9197" width="11.42578125" style="14"/>
    <col min="9198" max="9198" width="42.140625" style="14" customWidth="1"/>
    <col min="9199" max="9202" width="13.7109375" style="14" customWidth="1"/>
    <col min="9203" max="9210" width="12.140625" style="14" bestFit="1" customWidth="1"/>
    <col min="9211" max="9391" width="11.42578125" style="14"/>
    <col min="9392" max="9392" width="32.7109375" style="14" customWidth="1"/>
    <col min="9393" max="9406" width="8.7109375" style="14" customWidth="1"/>
    <col min="9407" max="9407" width="9.85546875" style="14" customWidth="1"/>
    <col min="9408" max="9453" width="11.42578125" style="14"/>
    <col min="9454" max="9454" width="42.140625" style="14" customWidth="1"/>
    <col min="9455" max="9458" width="13.7109375" style="14" customWidth="1"/>
    <col min="9459" max="9466" width="12.140625" style="14" bestFit="1" customWidth="1"/>
    <col min="9467" max="9647" width="11.42578125" style="14"/>
    <col min="9648" max="9648" width="32.7109375" style="14" customWidth="1"/>
    <col min="9649" max="9662" width="8.7109375" style="14" customWidth="1"/>
    <col min="9663" max="9663" width="9.85546875" style="14" customWidth="1"/>
    <col min="9664" max="9709" width="11.42578125" style="14"/>
    <col min="9710" max="9710" width="42.140625" style="14" customWidth="1"/>
    <col min="9711" max="9714" width="13.7109375" style="14" customWidth="1"/>
    <col min="9715" max="9722" width="12.140625" style="14" bestFit="1" customWidth="1"/>
    <col min="9723" max="9903" width="11.42578125" style="14"/>
    <col min="9904" max="9904" width="32.7109375" style="14" customWidth="1"/>
    <col min="9905" max="9918" width="8.7109375" style="14" customWidth="1"/>
    <col min="9919" max="9919" width="9.85546875" style="14" customWidth="1"/>
    <col min="9920" max="9965" width="11.42578125" style="14"/>
    <col min="9966" max="9966" width="42.140625" style="14" customWidth="1"/>
    <col min="9967" max="9970" width="13.7109375" style="14" customWidth="1"/>
    <col min="9971" max="9978" width="12.140625" style="14" bestFit="1" customWidth="1"/>
    <col min="9979" max="10159" width="11.42578125" style="14"/>
    <col min="10160" max="10160" width="32.7109375" style="14" customWidth="1"/>
    <col min="10161" max="10174" width="8.7109375" style="14" customWidth="1"/>
    <col min="10175" max="10175" width="9.85546875" style="14" customWidth="1"/>
    <col min="10176" max="10221" width="11.42578125" style="14"/>
    <col min="10222" max="10222" width="42.140625" style="14" customWidth="1"/>
    <col min="10223" max="10226" width="13.7109375" style="14" customWidth="1"/>
    <col min="10227" max="10234" width="12.140625" style="14" bestFit="1" customWidth="1"/>
    <col min="10235" max="10415" width="11.42578125" style="14"/>
    <col min="10416" max="10416" width="32.7109375" style="14" customWidth="1"/>
    <col min="10417" max="10430" width="8.7109375" style="14" customWidth="1"/>
    <col min="10431" max="10431" width="9.85546875" style="14" customWidth="1"/>
    <col min="10432" max="10477" width="11.42578125" style="14"/>
    <col min="10478" max="10478" width="42.140625" style="14" customWidth="1"/>
    <col min="10479" max="10482" width="13.7109375" style="14" customWidth="1"/>
    <col min="10483" max="10490" width="12.140625" style="14" bestFit="1" customWidth="1"/>
    <col min="10491" max="10671" width="11.42578125" style="14"/>
    <col min="10672" max="10672" width="32.7109375" style="14" customWidth="1"/>
    <col min="10673" max="10686" width="8.7109375" style="14" customWidth="1"/>
    <col min="10687" max="10687" width="9.85546875" style="14" customWidth="1"/>
    <col min="10688" max="10733" width="11.42578125" style="14"/>
    <col min="10734" max="10734" width="42.140625" style="14" customWidth="1"/>
    <col min="10735" max="10738" width="13.7109375" style="14" customWidth="1"/>
    <col min="10739" max="10746" width="12.140625" style="14" bestFit="1" customWidth="1"/>
    <col min="10747" max="10927" width="11.42578125" style="14"/>
    <col min="10928" max="10928" width="32.7109375" style="14" customWidth="1"/>
    <col min="10929" max="10942" width="8.7109375" style="14" customWidth="1"/>
    <col min="10943" max="10943" width="9.85546875" style="14" customWidth="1"/>
    <col min="10944" max="10989" width="11.42578125" style="14"/>
    <col min="10990" max="10990" width="42.140625" style="14" customWidth="1"/>
    <col min="10991" max="10994" width="13.7109375" style="14" customWidth="1"/>
    <col min="10995" max="11002" width="12.140625" style="14" bestFit="1" customWidth="1"/>
    <col min="11003" max="11183" width="11.42578125" style="14"/>
    <col min="11184" max="11184" width="32.7109375" style="14" customWidth="1"/>
    <col min="11185" max="11198" width="8.7109375" style="14" customWidth="1"/>
    <col min="11199" max="11199" width="9.85546875" style="14" customWidth="1"/>
    <col min="11200" max="11245" width="11.42578125" style="14"/>
    <col min="11246" max="11246" width="42.140625" style="14" customWidth="1"/>
    <col min="11247" max="11250" width="13.7109375" style="14" customWidth="1"/>
    <col min="11251" max="11258" width="12.140625" style="14" bestFit="1" customWidth="1"/>
    <col min="11259" max="11439" width="11.42578125" style="14"/>
    <col min="11440" max="11440" width="32.7109375" style="14" customWidth="1"/>
    <col min="11441" max="11454" width="8.7109375" style="14" customWidth="1"/>
    <col min="11455" max="11455" width="9.85546875" style="14" customWidth="1"/>
    <col min="11456" max="11501" width="11.42578125" style="14"/>
    <col min="11502" max="11502" width="42.140625" style="14" customWidth="1"/>
    <col min="11503" max="11506" width="13.7109375" style="14" customWidth="1"/>
    <col min="11507" max="11514" width="12.140625" style="14" bestFit="1" customWidth="1"/>
    <col min="11515" max="11695" width="11.42578125" style="14"/>
    <col min="11696" max="11696" width="32.7109375" style="14" customWidth="1"/>
    <col min="11697" max="11710" width="8.7109375" style="14" customWidth="1"/>
    <col min="11711" max="11711" width="9.85546875" style="14" customWidth="1"/>
    <col min="11712" max="11757" width="11.42578125" style="14"/>
    <col min="11758" max="11758" width="42.140625" style="14" customWidth="1"/>
    <col min="11759" max="11762" width="13.7109375" style="14" customWidth="1"/>
    <col min="11763" max="11770" width="12.140625" style="14" bestFit="1" customWidth="1"/>
    <col min="11771" max="11951" width="11.42578125" style="14"/>
    <col min="11952" max="11952" width="32.7109375" style="14" customWidth="1"/>
    <col min="11953" max="11966" width="8.7109375" style="14" customWidth="1"/>
    <col min="11967" max="11967" width="9.85546875" style="14" customWidth="1"/>
    <col min="11968" max="12013" width="11.42578125" style="14"/>
    <col min="12014" max="12014" width="42.140625" style="14" customWidth="1"/>
    <col min="12015" max="12018" width="13.7109375" style="14" customWidth="1"/>
    <col min="12019" max="12026" width="12.140625" style="14" bestFit="1" customWidth="1"/>
    <col min="12027" max="12207" width="11.42578125" style="14"/>
    <col min="12208" max="12208" width="32.7109375" style="14" customWidth="1"/>
    <col min="12209" max="12222" width="8.7109375" style="14" customWidth="1"/>
    <col min="12223" max="12223" width="9.85546875" style="14" customWidth="1"/>
    <col min="12224" max="12269" width="11.42578125" style="14"/>
    <col min="12270" max="12270" width="42.140625" style="14" customWidth="1"/>
    <col min="12271" max="12274" width="13.7109375" style="14" customWidth="1"/>
    <col min="12275" max="12282" width="12.140625" style="14" bestFit="1" customWidth="1"/>
    <col min="12283" max="12463" width="11.42578125" style="14"/>
    <col min="12464" max="12464" width="32.7109375" style="14" customWidth="1"/>
    <col min="12465" max="12478" width="8.7109375" style="14" customWidth="1"/>
    <col min="12479" max="12479" width="9.85546875" style="14" customWidth="1"/>
    <col min="12480" max="12525" width="11.42578125" style="14"/>
    <col min="12526" max="12526" width="42.140625" style="14" customWidth="1"/>
    <col min="12527" max="12530" width="13.7109375" style="14" customWidth="1"/>
    <col min="12531" max="12538" width="12.140625" style="14" bestFit="1" customWidth="1"/>
    <col min="12539" max="12719" width="11.42578125" style="14"/>
    <col min="12720" max="12720" width="32.7109375" style="14" customWidth="1"/>
    <col min="12721" max="12734" width="8.7109375" style="14" customWidth="1"/>
    <col min="12735" max="12735" width="9.85546875" style="14" customWidth="1"/>
    <col min="12736" max="12781" width="11.42578125" style="14"/>
    <col min="12782" max="12782" width="42.140625" style="14" customWidth="1"/>
    <col min="12783" max="12786" width="13.7109375" style="14" customWidth="1"/>
    <col min="12787" max="12794" width="12.140625" style="14" bestFit="1" customWidth="1"/>
    <col min="12795" max="12975" width="11.42578125" style="14"/>
    <col min="12976" max="12976" width="32.7109375" style="14" customWidth="1"/>
    <col min="12977" max="12990" width="8.7109375" style="14" customWidth="1"/>
    <col min="12991" max="12991" width="9.85546875" style="14" customWidth="1"/>
    <col min="12992" max="13037" width="11.42578125" style="14"/>
    <col min="13038" max="13038" width="42.140625" style="14" customWidth="1"/>
    <col min="13039" max="13042" width="13.7109375" style="14" customWidth="1"/>
    <col min="13043" max="13050" width="12.140625" style="14" bestFit="1" customWidth="1"/>
    <col min="13051" max="13231" width="11.42578125" style="14"/>
    <col min="13232" max="13232" width="32.7109375" style="14" customWidth="1"/>
    <col min="13233" max="13246" width="8.7109375" style="14" customWidth="1"/>
    <col min="13247" max="13247" width="9.85546875" style="14" customWidth="1"/>
    <col min="13248" max="13293" width="11.42578125" style="14"/>
    <col min="13294" max="13294" width="42.140625" style="14" customWidth="1"/>
    <col min="13295" max="13298" width="13.7109375" style="14" customWidth="1"/>
    <col min="13299" max="13306" width="12.140625" style="14" bestFit="1" customWidth="1"/>
    <col min="13307" max="13487" width="11.42578125" style="14"/>
    <col min="13488" max="13488" width="32.7109375" style="14" customWidth="1"/>
    <col min="13489" max="13502" width="8.7109375" style="14" customWidth="1"/>
    <col min="13503" max="13503" width="9.85546875" style="14" customWidth="1"/>
    <col min="13504" max="13549" width="11.42578125" style="14"/>
    <col min="13550" max="13550" width="42.140625" style="14" customWidth="1"/>
    <col min="13551" max="13554" width="13.7109375" style="14" customWidth="1"/>
    <col min="13555" max="13562" width="12.140625" style="14" bestFit="1" customWidth="1"/>
    <col min="13563" max="13743" width="11.42578125" style="14"/>
    <col min="13744" max="13744" width="32.7109375" style="14" customWidth="1"/>
    <col min="13745" max="13758" width="8.7109375" style="14" customWidth="1"/>
    <col min="13759" max="13759" width="9.85546875" style="14" customWidth="1"/>
    <col min="13760" max="13805" width="11.42578125" style="14"/>
    <col min="13806" max="13806" width="42.140625" style="14" customWidth="1"/>
    <col min="13807" max="13810" width="13.7109375" style="14" customWidth="1"/>
    <col min="13811" max="13818" width="12.140625" style="14" bestFit="1" customWidth="1"/>
    <col min="13819" max="13999" width="11.42578125" style="14"/>
    <col min="14000" max="14000" width="32.7109375" style="14" customWidth="1"/>
    <col min="14001" max="14014" width="8.7109375" style="14" customWidth="1"/>
    <col min="14015" max="14015" width="9.85546875" style="14" customWidth="1"/>
    <col min="14016" max="14061" width="11.42578125" style="14"/>
    <col min="14062" max="14062" width="42.140625" style="14" customWidth="1"/>
    <col min="14063" max="14066" width="13.7109375" style="14" customWidth="1"/>
    <col min="14067" max="14074" width="12.140625" style="14" bestFit="1" customWidth="1"/>
    <col min="14075" max="14255" width="11.42578125" style="14"/>
    <col min="14256" max="14256" width="32.7109375" style="14" customWidth="1"/>
    <col min="14257" max="14270" width="8.7109375" style="14" customWidth="1"/>
    <col min="14271" max="14271" width="9.85546875" style="14" customWidth="1"/>
    <col min="14272" max="14317" width="11.42578125" style="14"/>
    <col min="14318" max="14318" width="42.140625" style="14" customWidth="1"/>
    <col min="14319" max="14322" width="13.7109375" style="14" customWidth="1"/>
    <col min="14323" max="14330" width="12.140625" style="14" bestFit="1" customWidth="1"/>
    <col min="14331" max="14511" width="11.42578125" style="14"/>
    <col min="14512" max="14512" width="32.7109375" style="14" customWidth="1"/>
    <col min="14513" max="14526" width="8.7109375" style="14" customWidth="1"/>
    <col min="14527" max="14527" width="9.85546875" style="14" customWidth="1"/>
    <col min="14528" max="14573" width="11.42578125" style="14"/>
    <col min="14574" max="14574" width="42.140625" style="14" customWidth="1"/>
    <col min="14575" max="14578" width="13.7109375" style="14" customWidth="1"/>
    <col min="14579" max="14586" width="12.140625" style="14" bestFit="1" customWidth="1"/>
    <col min="14587" max="14767" width="11.42578125" style="14"/>
    <col min="14768" max="14768" width="32.7109375" style="14" customWidth="1"/>
    <col min="14769" max="14782" width="8.7109375" style="14" customWidth="1"/>
    <col min="14783" max="14783" width="9.85546875" style="14" customWidth="1"/>
    <col min="14784" max="14829" width="11.42578125" style="14"/>
    <col min="14830" max="14830" width="42.140625" style="14" customWidth="1"/>
    <col min="14831" max="14834" width="13.7109375" style="14" customWidth="1"/>
    <col min="14835" max="14842" width="12.140625" style="14" bestFit="1" customWidth="1"/>
    <col min="14843" max="15023" width="11.42578125" style="14"/>
    <col min="15024" max="15024" width="32.7109375" style="14" customWidth="1"/>
    <col min="15025" max="15038" width="8.7109375" style="14" customWidth="1"/>
    <col min="15039" max="15039" width="9.85546875" style="14" customWidth="1"/>
    <col min="15040" max="15085" width="11.42578125" style="14"/>
    <col min="15086" max="15086" width="42.140625" style="14" customWidth="1"/>
    <col min="15087" max="15090" width="13.7109375" style="14" customWidth="1"/>
    <col min="15091" max="15098" width="12.140625" style="14" bestFit="1" customWidth="1"/>
    <col min="15099" max="15279" width="11.42578125" style="14"/>
    <col min="15280" max="15280" width="32.7109375" style="14" customWidth="1"/>
    <col min="15281" max="15294" width="8.7109375" style="14" customWidth="1"/>
    <col min="15295" max="15295" width="9.85546875" style="14" customWidth="1"/>
    <col min="15296" max="15341" width="11.42578125" style="14"/>
    <col min="15342" max="15342" width="42.140625" style="14" customWidth="1"/>
    <col min="15343" max="15346" width="13.7109375" style="14" customWidth="1"/>
    <col min="15347" max="15354" width="12.140625" style="14" bestFit="1" customWidth="1"/>
    <col min="15355" max="15535" width="11.42578125" style="14"/>
    <col min="15536" max="15536" width="32.7109375" style="14" customWidth="1"/>
    <col min="15537" max="15550" width="8.7109375" style="14" customWidth="1"/>
    <col min="15551" max="15551" width="9.85546875" style="14" customWidth="1"/>
    <col min="15552" max="15597" width="11.42578125" style="14"/>
    <col min="15598" max="15598" width="42.140625" style="14" customWidth="1"/>
    <col min="15599" max="15602" width="13.7109375" style="14" customWidth="1"/>
    <col min="15603" max="15610" width="12.140625" style="14" bestFit="1" customWidth="1"/>
    <col min="15611" max="15791" width="11.42578125" style="14"/>
    <col min="15792" max="15792" width="32.7109375" style="14" customWidth="1"/>
    <col min="15793" max="15806" width="8.7109375" style="14" customWidth="1"/>
    <col min="15807" max="15807" width="9.85546875" style="14" customWidth="1"/>
    <col min="15808" max="15853" width="11.42578125" style="14"/>
    <col min="15854" max="15854" width="42.140625" style="14" customWidth="1"/>
    <col min="15855" max="15858" width="13.7109375" style="14" customWidth="1"/>
    <col min="15859" max="15866" width="12.140625" style="14" bestFit="1" customWidth="1"/>
    <col min="15867" max="16047" width="11.42578125" style="14"/>
    <col min="16048" max="16048" width="32.7109375" style="14" customWidth="1"/>
    <col min="16049" max="16062" width="8.7109375" style="14" customWidth="1"/>
    <col min="16063" max="16063" width="9.85546875" style="14" customWidth="1"/>
    <col min="16064" max="16109" width="11.42578125" style="14"/>
    <col min="16110" max="16110" width="42.140625" style="14" customWidth="1"/>
    <col min="16111" max="16114" width="13.7109375" style="14" customWidth="1"/>
    <col min="16115" max="16122" width="12.140625" style="14" bestFit="1" customWidth="1"/>
    <col min="16123" max="16303" width="11.42578125" style="14"/>
    <col min="16304" max="16304" width="32.7109375" style="14" customWidth="1"/>
    <col min="16305" max="16318" width="8.7109375" style="14" customWidth="1"/>
    <col min="16319" max="16319" width="9.85546875" style="14" customWidth="1"/>
    <col min="16320" max="16384" width="11.42578125" style="14"/>
  </cols>
  <sheetData>
    <row r="1" spans="1:9" ht="21" customHeight="1">
      <c r="A1" s="276" t="s">
        <v>35</v>
      </c>
      <c r="B1" s="27"/>
      <c r="C1" s="277"/>
      <c r="D1" s="27"/>
      <c r="E1" s="277"/>
    </row>
    <row r="2" spans="1:9" ht="17.25" customHeight="1">
      <c r="A2" s="278" t="s">
        <v>36</v>
      </c>
      <c r="B2" s="27"/>
      <c r="C2" s="279"/>
      <c r="D2" s="27"/>
      <c r="E2" s="279"/>
    </row>
    <row r="3" spans="1:9" ht="15.75" customHeight="1">
      <c r="A3" s="276" t="s">
        <v>37</v>
      </c>
      <c r="B3" s="27"/>
      <c r="C3" s="277"/>
      <c r="D3" s="27"/>
      <c r="E3" s="277"/>
    </row>
    <row r="4" spans="1:9" ht="40.5" customHeight="1">
      <c r="A4" s="569" t="s">
        <v>217</v>
      </c>
      <c r="B4" s="569"/>
      <c r="C4" s="569"/>
      <c r="D4" s="569"/>
      <c r="E4" s="569"/>
    </row>
    <row r="5" spans="1:9" ht="36.75" customHeight="1">
      <c r="A5" s="38" t="s">
        <v>38</v>
      </c>
      <c r="B5" s="570" t="s">
        <v>215</v>
      </c>
      <c r="C5" s="571"/>
      <c r="D5" s="571"/>
      <c r="E5" s="571"/>
      <c r="F5" s="413"/>
      <c r="G5" s="413"/>
    </row>
    <row r="6" spans="1:9" s="8" customFormat="1" ht="31.5" customHeight="1">
      <c r="A6" s="280"/>
      <c r="B6" s="7">
        <v>2018</v>
      </c>
      <c r="C6" s="468" t="s">
        <v>207</v>
      </c>
      <c r="D6" s="468" t="s">
        <v>206</v>
      </c>
      <c r="E6" s="468" t="s">
        <v>214</v>
      </c>
      <c r="F6" s="434"/>
      <c r="G6" s="434"/>
    </row>
    <row r="7" spans="1:9" ht="32.25" customHeight="1">
      <c r="A7" s="9" t="s">
        <v>40</v>
      </c>
      <c r="B7" s="410">
        <v>567.98439558926748</v>
      </c>
      <c r="C7" s="410">
        <v>582.26417707838937</v>
      </c>
      <c r="D7" s="410">
        <v>637.26219457247316</v>
      </c>
      <c r="E7" s="410">
        <v>551.04877994358651</v>
      </c>
      <c r="F7" s="417"/>
      <c r="G7" s="421"/>
      <c r="H7" s="325"/>
      <c r="I7" s="291"/>
    </row>
    <row r="8" spans="1:9" ht="32.25" customHeight="1">
      <c r="A8" s="12" t="s">
        <v>41</v>
      </c>
      <c r="B8" s="410">
        <v>1012.4739893168762</v>
      </c>
      <c r="C8" s="410">
        <v>1068.9887315878595</v>
      </c>
      <c r="D8" s="410">
        <v>925.29802088992142</v>
      </c>
      <c r="E8" s="410">
        <v>1011.6798516966418</v>
      </c>
      <c r="F8" s="417"/>
      <c r="G8" s="421"/>
      <c r="H8" s="325"/>
      <c r="I8" s="291"/>
    </row>
    <row r="9" spans="1:9" ht="32.25" customHeight="1">
      <c r="A9" s="12" t="s">
        <v>42</v>
      </c>
      <c r="B9" s="410">
        <v>7422.1526992463041</v>
      </c>
      <c r="C9" s="410">
        <v>7624.1281504245944</v>
      </c>
      <c r="D9" s="410">
        <v>5979.4039165204613</v>
      </c>
      <c r="E9" s="410">
        <v>7215.3958303009513</v>
      </c>
      <c r="F9" s="417"/>
      <c r="G9" s="421"/>
      <c r="H9" s="325"/>
      <c r="I9" s="291"/>
    </row>
    <row r="10" spans="1:9" ht="32.25" customHeight="1">
      <c r="A10" s="12" t="s">
        <v>43</v>
      </c>
      <c r="B10" s="410">
        <v>2357.4131494046578</v>
      </c>
      <c r="C10" s="410">
        <v>2431.5661685391151</v>
      </c>
      <c r="D10" s="410">
        <v>2231.5371636126906</v>
      </c>
      <c r="E10" s="410">
        <v>2301.2090100559117</v>
      </c>
      <c r="F10" s="417"/>
      <c r="G10" s="421"/>
      <c r="H10" s="325"/>
      <c r="I10" s="291"/>
    </row>
    <row r="11" spans="1:9" ht="32.25" customHeight="1">
      <c r="A11" s="12" t="s">
        <v>44</v>
      </c>
      <c r="B11" s="410">
        <v>107.04524738314615</v>
      </c>
      <c r="C11" s="410">
        <v>116.36937236267114</v>
      </c>
      <c r="D11" s="410">
        <v>113.04245689969133</v>
      </c>
      <c r="E11" s="410">
        <v>110.13076742074375</v>
      </c>
      <c r="F11" s="417"/>
      <c r="G11" s="421"/>
      <c r="H11" s="325"/>
      <c r="I11" s="291"/>
    </row>
    <row r="12" spans="1:9" ht="32.25" customHeight="1">
      <c r="A12" s="9" t="s">
        <v>45</v>
      </c>
      <c r="B12" s="410">
        <v>558.11463822235157</v>
      </c>
      <c r="C12" s="410">
        <v>577.20832779537307</v>
      </c>
      <c r="D12" s="410">
        <v>531.52494049228676</v>
      </c>
      <c r="E12" s="410">
        <v>546.26397660403688</v>
      </c>
      <c r="F12" s="417"/>
      <c r="G12" s="421"/>
      <c r="H12" s="325"/>
      <c r="I12" s="291"/>
    </row>
    <row r="13" spans="1:9" ht="32.25" customHeight="1">
      <c r="A13" s="9" t="s">
        <v>46</v>
      </c>
      <c r="B13" s="410">
        <v>416.44931313580543</v>
      </c>
      <c r="C13" s="410">
        <v>430.49220623169361</v>
      </c>
      <c r="D13" s="410">
        <v>385.99459499811996</v>
      </c>
      <c r="E13" s="410">
        <v>407.41336039167101</v>
      </c>
      <c r="F13" s="417"/>
      <c r="G13" s="421"/>
      <c r="H13" s="325"/>
      <c r="I13" s="291"/>
    </row>
    <row r="14" spans="1:9" ht="32.25" customHeight="1">
      <c r="A14" s="9" t="s">
        <v>47</v>
      </c>
      <c r="B14" s="410">
        <v>26272.413856206495</v>
      </c>
      <c r="C14" s="410">
        <v>26855.672725920762</v>
      </c>
      <c r="D14" s="410">
        <v>21088.023200664033</v>
      </c>
      <c r="E14" s="410">
        <v>25415.93021304924</v>
      </c>
      <c r="F14" s="417"/>
      <c r="G14" s="421"/>
      <c r="H14" s="325"/>
      <c r="I14" s="291"/>
    </row>
    <row r="15" spans="1:9" ht="32.25" customHeight="1">
      <c r="A15" s="9" t="s">
        <v>61</v>
      </c>
      <c r="B15" s="410">
        <v>2450.998676143628</v>
      </c>
      <c r="C15" s="410">
        <v>2670.275856883567</v>
      </c>
      <c r="D15" s="410">
        <v>2282.5656286566186</v>
      </c>
      <c r="E15" s="410">
        <v>2527.1213840284136</v>
      </c>
      <c r="F15" s="417"/>
      <c r="G15" s="421"/>
      <c r="H15" s="325"/>
      <c r="I15" s="291"/>
    </row>
    <row r="16" spans="1:9" ht="32.25" customHeight="1">
      <c r="A16" s="15" t="s">
        <v>49</v>
      </c>
      <c r="B16" s="410">
        <v>858.66018098271854</v>
      </c>
      <c r="C16" s="410">
        <v>915.82741511020072</v>
      </c>
      <c r="D16" s="410">
        <v>839.83870486165824</v>
      </c>
      <c r="E16" s="410">
        <v>866.72956984510188</v>
      </c>
      <c r="F16" s="417"/>
      <c r="G16" s="421"/>
      <c r="H16" s="325"/>
      <c r="I16" s="291"/>
    </row>
    <row r="17" spans="1:9" ht="34.5" customHeight="1">
      <c r="A17" s="28" t="s">
        <v>50</v>
      </c>
      <c r="B17" s="411">
        <v>41798.486156170038</v>
      </c>
      <c r="C17" s="411">
        <v>43043.962110554479</v>
      </c>
      <c r="D17" s="411">
        <v>35319.781649603945</v>
      </c>
      <c r="E17" s="411">
        <v>40736.359437351603</v>
      </c>
      <c r="F17" s="417"/>
      <c r="G17" s="437"/>
      <c r="H17" s="325"/>
      <c r="I17" s="291"/>
    </row>
    <row r="18" spans="1:9">
      <c r="A18" s="267"/>
      <c r="B18" s="179"/>
      <c r="C18" s="179"/>
      <c r="D18" s="179"/>
      <c r="E18" s="13"/>
      <c r="G18" s="435"/>
    </row>
    <row r="19" spans="1:9" ht="15.75" customHeight="1">
      <c r="A19" s="572" t="s">
        <v>53</v>
      </c>
      <c r="B19" s="572"/>
      <c r="C19" s="572"/>
      <c r="D19" s="572"/>
      <c r="E19" s="572"/>
      <c r="G19" s="436"/>
    </row>
    <row r="20" spans="1:9" s="51" customFormat="1" ht="16.5" customHeight="1">
      <c r="A20" s="281" t="s">
        <v>54</v>
      </c>
      <c r="B20" s="282"/>
      <c r="C20" s="282"/>
      <c r="D20" s="282"/>
      <c r="E20" s="283"/>
      <c r="F20" s="418"/>
      <c r="G20" s="414"/>
      <c r="H20" s="387"/>
    </row>
    <row r="21" spans="1:9" s="51" customFormat="1" ht="14.25" customHeight="1">
      <c r="A21" s="281" t="s">
        <v>71</v>
      </c>
      <c r="B21" s="284"/>
      <c r="C21" s="284"/>
      <c r="D21" s="14"/>
      <c r="E21" s="14"/>
      <c r="F21" s="418"/>
      <c r="G21" s="414"/>
      <c r="H21" s="387"/>
    </row>
    <row r="22" spans="1:9" s="51" customFormat="1" ht="14.25" customHeight="1">
      <c r="A22" s="281" t="s">
        <v>55</v>
      </c>
      <c r="B22" s="284"/>
      <c r="C22" s="284"/>
      <c r="D22" s="14"/>
      <c r="E22" s="14"/>
      <c r="F22" s="418"/>
      <c r="G22" s="414"/>
      <c r="H22" s="387"/>
    </row>
    <row r="23" spans="1:9" s="51" customFormat="1" ht="18" customHeight="1">
      <c r="A23" s="281" t="s">
        <v>72</v>
      </c>
      <c r="B23" s="284"/>
      <c r="C23" s="284"/>
      <c r="D23" s="14"/>
      <c r="E23" s="14"/>
      <c r="F23" s="418"/>
      <c r="G23" s="414"/>
      <c r="H23" s="387"/>
    </row>
    <row r="24" spans="1:9" s="51" customFormat="1" ht="15.75" customHeight="1">
      <c r="A24" s="281" t="s">
        <v>56</v>
      </c>
      <c r="B24" s="284"/>
      <c r="C24" s="284"/>
      <c r="D24" s="14"/>
      <c r="E24" s="14"/>
      <c r="F24" s="418"/>
      <c r="G24" s="414"/>
      <c r="H24" s="387"/>
    </row>
    <row r="25" spans="1:9" s="51" customFormat="1" ht="17.25" customHeight="1">
      <c r="A25" s="281" t="s">
        <v>57</v>
      </c>
      <c r="B25" s="284"/>
      <c r="C25" s="284"/>
      <c r="D25" s="14"/>
      <c r="E25" s="14"/>
      <c r="F25" s="418"/>
      <c r="G25" s="414"/>
      <c r="H25" s="387"/>
    </row>
    <row r="26" spans="1:9" s="51" customFormat="1" ht="15.75" customHeight="1">
      <c r="A26" s="281" t="s">
        <v>58</v>
      </c>
      <c r="B26" s="284"/>
      <c r="C26" s="284"/>
      <c r="D26" s="14"/>
      <c r="E26" s="14"/>
      <c r="F26" s="418"/>
      <c r="G26" s="414"/>
    </row>
    <row r="27" spans="1:9" s="51" customFormat="1" ht="15" customHeight="1">
      <c r="A27" s="285" t="s">
        <v>59</v>
      </c>
      <c r="B27" s="313"/>
      <c r="C27" s="313"/>
      <c r="D27" s="300"/>
      <c r="E27" s="300"/>
      <c r="F27" s="418"/>
      <c r="G27" s="414"/>
      <c r="H27" s="377"/>
    </row>
    <row r="28" spans="1:9" s="51" customFormat="1" ht="15" customHeight="1">
      <c r="A28" s="285" t="s">
        <v>51</v>
      </c>
      <c r="B28" s="312"/>
      <c r="C28" s="312"/>
      <c r="D28" s="312"/>
      <c r="E28" s="312"/>
      <c r="F28" s="419"/>
      <c r="G28" s="414"/>
    </row>
    <row r="29" spans="1:9" s="51" customFormat="1" ht="15" customHeight="1">
      <c r="A29" s="285" t="s">
        <v>60</v>
      </c>
      <c r="B29" s="313"/>
      <c r="C29" s="313"/>
      <c r="D29" s="313"/>
      <c r="E29" s="313"/>
      <c r="F29" s="418"/>
      <c r="G29" s="414"/>
    </row>
    <row r="30" spans="1:9" s="51" customFormat="1" ht="14.25" customHeight="1">
      <c r="B30" s="313"/>
      <c r="C30" s="313"/>
      <c r="D30" s="303"/>
      <c r="E30" s="303"/>
      <c r="F30" s="418"/>
      <c r="G30" s="414"/>
    </row>
    <row r="31" spans="1:9" s="51" customFormat="1" ht="19.5" customHeight="1">
      <c r="B31" s="210"/>
      <c r="C31" s="210"/>
      <c r="D31" s="210"/>
      <c r="E31" s="210"/>
      <c r="F31" s="418"/>
      <c r="G31" s="414"/>
    </row>
    <row r="32" spans="1:9">
      <c r="A32" s="282"/>
      <c r="B32" s="217"/>
      <c r="C32" s="217"/>
      <c r="D32" s="217"/>
      <c r="E32" s="217"/>
      <c r="G32" s="413"/>
    </row>
    <row r="33" spans="1:8">
      <c r="A33" s="423"/>
      <c r="B33" s="303"/>
      <c r="C33" s="313"/>
      <c r="D33" s="313"/>
      <c r="E33" s="303"/>
      <c r="G33" s="413"/>
    </row>
    <row r="34" spans="1:8">
      <c r="A34" s="425"/>
      <c r="B34" s="300"/>
      <c r="C34" s="313"/>
      <c r="D34" s="313"/>
      <c r="E34" s="303"/>
      <c r="G34" s="413"/>
    </row>
    <row r="35" spans="1:8">
      <c r="A35" s="425"/>
      <c r="B35" s="300"/>
      <c r="C35" s="313"/>
      <c r="D35" s="313"/>
      <c r="E35" s="303"/>
      <c r="G35" s="413"/>
      <c r="H35" s="303"/>
    </row>
    <row r="36" spans="1:8">
      <c r="A36" s="13"/>
      <c r="B36" s="300"/>
      <c r="C36" s="313"/>
      <c r="D36" s="313"/>
      <c r="E36" s="307"/>
      <c r="G36" s="413"/>
      <c r="H36" s="303"/>
    </row>
    <row r="37" spans="1:8">
      <c r="A37" s="13"/>
      <c r="B37" s="300"/>
      <c r="C37" s="300"/>
      <c r="D37" s="300"/>
      <c r="E37" s="300"/>
      <c r="G37" s="413"/>
      <c r="H37" s="303"/>
    </row>
    <row r="38" spans="1:8">
      <c r="A38" s="13"/>
      <c r="B38" s="300"/>
      <c r="C38" s="300"/>
      <c r="D38" s="300"/>
      <c r="E38" s="300"/>
      <c r="G38" s="413"/>
      <c r="H38" s="307"/>
    </row>
    <row r="39" spans="1:8">
      <c r="A39" s="13"/>
      <c r="B39" s="300"/>
      <c r="C39" s="300"/>
      <c r="D39" s="300"/>
      <c r="E39" s="300"/>
      <c r="G39" s="413"/>
    </row>
    <row r="40" spans="1:8">
      <c r="A40" s="13"/>
      <c r="B40" s="300"/>
      <c r="C40" s="300"/>
      <c r="D40" s="300"/>
      <c r="E40" s="300"/>
      <c r="G40" s="413"/>
    </row>
    <row r="41" spans="1:8">
      <c r="A41" s="13"/>
      <c r="B41" s="300"/>
      <c r="C41" s="300"/>
      <c r="D41" s="300"/>
      <c r="E41" s="300"/>
    </row>
    <row r="42" spans="1:8" s="424" customFormat="1">
      <c r="A42" s="13"/>
      <c r="B42" s="300"/>
      <c r="C42" s="300"/>
      <c r="D42" s="300"/>
      <c r="E42" s="406"/>
      <c r="F42" s="416"/>
      <c r="G42" s="412"/>
    </row>
    <row r="43" spans="1:8">
      <c r="A43" s="13"/>
      <c r="B43" s="300"/>
      <c r="C43" s="300"/>
      <c r="D43" s="300"/>
      <c r="E43" s="307"/>
    </row>
    <row r="44" spans="1:8">
      <c r="A44" s="13"/>
      <c r="B44" s="300"/>
      <c r="C44" s="300"/>
      <c r="D44" s="300"/>
      <c r="E44" s="300"/>
    </row>
    <row r="45" spans="1:8">
      <c r="A45" s="13"/>
      <c r="B45" s="300"/>
      <c r="C45" s="300"/>
      <c r="D45" s="300"/>
      <c r="E45" s="300"/>
    </row>
    <row r="46" spans="1:8">
      <c r="A46" s="13"/>
      <c r="B46" s="300"/>
      <c r="C46" s="300"/>
      <c r="D46" s="300"/>
      <c r="E46" s="300"/>
    </row>
    <row r="47" spans="1:8">
      <c r="A47" s="13"/>
      <c r="B47" s="300"/>
      <c r="C47" s="300"/>
      <c r="D47" s="300"/>
      <c r="E47" s="300"/>
    </row>
    <row r="48" spans="1:8">
      <c r="A48" s="13"/>
      <c r="B48" s="300"/>
      <c r="C48" s="300"/>
      <c r="D48" s="300"/>
      <c r="E48" s="300"/>
    </row>
    <row r="49" spans="1:5">
      <c r="A49" s="13"/>
      <c r="B49" s="300"/>
      <c r="C49" s="300"/>
      <c r="D49" s="300"/>
      <c r="E49" s="300"/>
    </row>
    <row r="50" spans="1:5">
      <c r="A50" s="13"/>
      <c r="B50" s="300"/>
      <c r="C50" s="300"/>
      <c r="D50" s="300"/>
      <c r="E50" s="300"/>
    </row>
    <row r="51" spans="1:5">
      <c r="A51" s="13"/>
      <c r="B51" s="300"/>
      <c r="C51" s="300"/>
      <c r="D51" s="300"/>
      <c r="E51" s="300"/>
    </row>
    <row r="52" spans="1:5">
      <c r="A52" s="13"/>
      <c r="B52" s="300"/>
      <c r="C52" s="300"/>
      <c r="D52" s="300"/>
      <c r="E52" s="300"/>
    </row>
    <row r="53" spans="1:5">
      <c r="A53" s="13"/>
      <c r="B53" s="300"/>
      <c r="C53" s="300"/>
      <c r="D53" s="300"/>
      <c r="E53" s="300"/>
    </row>
    <row r="54" spans="1:5">
      <c r="A54" s="13"/>
      <c r="B54" s="300"/>
      <c r="C54" s="300"/>
      <c r="D54" s="300"/>
      <c r="E54" s="300"/>
    </row>
    <row r="55" spans="1:5">
      <c r="A55" s="13"/>
      <c r="B55" s="300"/>
      <c r="C55" s="300"/>
      <c r="D55" s="300"/>
      <c r="E55" s="300"/>
    </row>
    <row r="56" spans="1:5">
      <c r="A56" s="13"/>
      <c r="B56" s="415"/>
    </row>
    <row r="57" spans="1:5">
      <c r="A57" s="13"/>
    </row>
    <row r="58" spans="1:5">
      <c r="A58" s="13"/>
    </row>
    <row r="59" spans="1:5">
      <c r="A59" s="13"/>
    </row>
    <row r="60" spans="1:5">
      <c r="A60" s="13"/>
    </row>
    <row r="61" spans="1:5">
      <c r="A61" s="13"/>
    </row>
    <row r="62" spans="1:5">
      <c r="A62" s="13"/>
    </row>
    <row r="63" spans="1:5">
      <c r="A63" s="13"/>
    </row>
    <row r="64" spans="1:5">
      <c r="A64" s="13"/>
    </row>
    <row r="65" spans="1:1">
      <c r="A65" s="13"/>
    </row>
    <row r="66" spans="1:1">
      <c r="A66" s="13"/>
    </row>
    <row r="67" spans="1:1">
      <c r="A67" s="13"/>
    </row>
    <row r="68" spans="1:1">
      <c r="A68" s="13"/>
    </row>
    <row r="69" spans="1:1">
      <c r="A69" s="13"/>
    </row>
    <row r="70" spans="1:1">
      <c r="A70" s="13"/>
    </row>
    <row r="71" spans="1:1">
      <c r="A71" s="13"/>
    </row>
    <row r="72" spans="1:1">
      <c r="A72" s="13"/>
    </row>
    <row r="73" spans="1:1">
      <c r="A73" s="13"/>
    </row>
    <row r="74" spans="1:1">
      <c r="A74" s="13"/>
    </row>
    <row r="75" spans="1:1">
      <c r="A75" s="13"/>
    </row>
    <row r="76" spans="1:1">
      <c r="A76" s="13"/>
    </row>
    <row r="77" spans="1:1">
      <c r="A77" s="13"/>
    </row>
    <row r="78" spans="1:1">
      <c r="A78" s="13"/>
    </row>
    <row r="79" spans="1:1">
      <c r="A79" s="13"/>
    </row>
    <row r="80" spans="1:1">
      <c r="A80" s="13"/>
    </row>
    <row r="81" spans="1:1">
      <c r="A81" s="13"/>
    </row>
    <row r="82" spans="1:1">
      <c r="A82" s="13"/>
    </row>
    <row r="83" spans="1:1">
      <c r="A83" s="13"/>
    </row>
  </sheetData>
  <mergeCells count="3">
    <mergeCell ref="A4:E4"/>
    <mergeCell ref="B5:E5"/>
    <mergeCell ref="A19:E19"/>
  </mergeCells>
  <printOptions horizontalCentered="1"/>
  <pageMargins left="0.39370078740157483" right="0.39370078740157483" top="0.98425196850393704" bottom="0.98425196850393704" header="0.31496062992125984" footer="0.31496062992125984"/>
  <pageSetup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6" tint="0.79998168889431442"/>
  </sheetPr>
  <dimension ref="A1:N35"/>
  <sheetViews>
    <sheetView zoomScale="80" zoomScaleNormal="80" workbookViewId="0">
      <selection activeCell="C21" sqref="C21"/>
    </sheetView>
  </sheetViews>
  <sheetFormatPr baseColWidth="10" defaultColWidth="11.5703125" defaultRowHeight="12.75"/>
  <cols>
    <col min="1" max="1" width="42.140625" style="24" customWidth="1"/>
    <col min="2" max="6" width="13.7109375" style="24" customWidth="1"/>
    <col min="7" max="7" width="13" style="23" customWidth="1"/>
    <col min="8" max="8" width="11.7109375" style="24" customWidth="1"/>
    <col min="9" max="12" width="11.7109375" style="368" customWidth="1"/>
    <col min="13" max="13" width="11.7109375" style="24" customWidth="1"/>
    <col min="14" max="245" width="11.5703125" style="24"/>
    <col min="246" max="246" width="42.140625" style="24" customWidth="1"/>
    <col min="247" max="251" width="13.7109375" style="24" customWidth="1"/>
    <col min="252" max="252" width="13" style="24" customWidth="1"/>
    <col min="253" max="501" width="11.5703125" style="24"/>
    <col min="502" max="502" width="42.140625" style="24" customWidth="1"/>
    <col min="503" max="507" width="13.7109375" style="24" customWidth="1"/>
    <col min="508" max="508" width="13" style="24" customWidth="1"/>
    <col min="509" max="757" width="11.5703125" style="24"/>
    <col min="758" max="758" width="42.140625" style="24" customWidth="1"/>
    <col min="759" max="763" width="13.7109375" style="24" customWidth="1"/>
    <col min="764" max="764" width="13" style="24" customWidth="1"/>
    <col min="765" max="1013" width="11.5703125" style="24"/>
    <col min="1014" max="1014" width="42.140625" style="24" customWidth="1"/>
    <col min="1015" max="1019" width="13.7109375" style="24" customWidth="1"/>
    <col min="1020" max="1020" width="13" style="24" customWidth="1"/>
    <col min="1021" max="1269" width="11.5703125" style="24"/>
    <col min="1270" max="1270" width="42.140625" style="24" customWidth="1"/>
    <col min="1271" max="1275" width="13.7109375" style="24" customWidth="1"/>
    <col min="1276" max="1276" width="13" style="24" customWidth="1"/>
    <col min="1277" max="1525" width="11.5703125" style="24"/>
    <col min="1526" max="1526" width="42.140625" style="24" customWidth="1"/>
    <col min="1527" max="1531" width="13.7109375" style="24" customWidth="1"/>
    <col min="1532" max="1532" width="13" style="24" customWidth="1"/>
    <col min="1533" max="1781" width="11.5703125" style="24"/>
    <col min="1782" max="1782" width="42.140625" style="24" customWidth="1"/>
    <col min="1783" max="1787" width="13.7109375" style="24" customWidth="1"/>
    <col min="1788" max="1788" width="13" style="24" customWidth="1"/>
    <col min="1789" max="2037" width="11.5703125" style="24"/>
    <col min="2038" max="2038" width="42.140625" style="24" customWidth="1"/>
    <col min="2039" max="2043" width="13.7109375" style="24" customWidth="1"/>
    <col min="2044" max="2044" width="13" style="24" customWidth="1"/>
    <col min="2045" max="2293" width="11.5703125" style="24"/>
    <col min="2294" max="2294" width="42.140625" style="24" customWidth="1"/>
    <col min="2295" max="2299" width="13.7109375" style="24" customWidth="1"/>
    <col min="2300" max="2300" width="13" style="24" customWidth="1"/>
    <col min="2301" max="2549" width="11.5703125" style="24"/>
    <col min="2550" max="2550" width="42.140625" style="24" customWidth="1"/>
    <col min="2551" max="2555" width="13.7109375" style="24" customWidth="1"/>
    <col min="2556" max="2556" width="13" style="24" customWidth="1"/>
    <col min="2557" max="2805" width="11.5703125" style="24"/>
    <col min="2806" max="2806" width="42.140625" style="24" customWidth="1"/>
    <col min="2807" max="2811" width="13.7109375" style="24" customWidth="1"/>
    <col min="2812" max="2812" width="13" style="24" customWidth="1"/>
    <col min="2813" max="3061" width="11.5703125" style="24"/>
    <col min="3062" max="3062" width="42.140625" style="24" customWidth="1"/>
    <col min="3063" max="3067" width="13.7109375" style="24" customWidth="1"/>
    <col min="3068" max="3068" width="13" style="24" customWidth="1"/>
    <col min="3069" max="3317" width="11.5703125" style="24"/>
    <col min="3318" max="3318" width="42.140625" style="24" customWidth="1"/>
    <col min="3319" max="3323" width="13.7109375" style="24" customWidth="1"/>
    <col min="3324" max="3324" width="13" style="24" customWidth="1"/>
    <col min="3325" max="3573" width="11.5703125" style="24"/>
    <col min="3574" max="3574" width="42.140625" style="24" customWidth="1"/>
    <col min="3575" max="3579" width="13.7109375" style="24" customWidth="1"/>
    <col min="3580" max="3580" width="13" style="24" customWidth="1"/>
    <col min="3581" max="3829" width="11.5703125" style="24"/>
    <col min="3830" max="3830" width="42.140625" style="24" customWidth="1"/>
    <col min="3831" max="3835" width="13.7109375" style="24" customWidth="1"/>
    <col min="3836" max="3836" width="13" style="24" customWidth="1"/>
    <col min="3837" max="4085" width="11.5703125" style="24"/>
    <col min="4086" max="4086" width="42.140625" style="24" customWidth="1"/>
    <col min="4087" max="4091" width="13.7109375" style="24" customWidth="1"/>
    <col min="4092" max="4092" width="13" style="24" customWidth="1"/>
    <col min="4093" max="4341" width="11.5703125" style="24"/>
    <col min="4342" max="4342" width="42.140625" style="24" customWidth="1"/>
    <col min="4343" max="4347" width="13.7109375" style="24" customWidth="1"/>
    <col min="4348" max="4348" width="13" style="24" customWidth="1"/>
    <col min="4349" max="4597" width="11.5703125" style="24"/>
    <col min="4598" max="4598" width="42.140625" style="24" customWidth="1"/>
    <col min="4599" max="4603" width="13.7109375" style="24" customWidth="1"/>
    <col min="4604" max="4604" width="13" style="24" customWidth="1"/>
    <col min="4605" max="4853" width="11.5703125" style="24"/>
    <col min="4854" max="4854" width="42.140625" style="24" customWidth="1"/>
    <col min="4855" max="4859" width="13.7109375" style="24" customWidth="1"/>
    <col min="4860" max="4860" width="13" style="24" customWidth="1"/>
    <col min="4861" max="5109" width="11.5703125" style="24"/>
    <col min="5110" max="5110" width="42.140625" style="24" customWidth="1"/>
    <col min="5111" max="5115" width="13.7109375" style="24" customWidth="1"/>
    <col min="5116" max="5116" width="13" style="24" customWidth="1"/>
    <col min="5117" max="5365" width="11.5703125" style="24"/>
    <col min="5366" max="5366" width="42.140625" style="24" customWidth="1"/>
    <col min="5367" max="5371" width="13.7109375" style="24" customWidth="1"/>
    <col min="5372" max="5372" width="13" style="24" customWidth="1"/>
    <col min="5373" max="5621" width="11.5703125" style="24"/>
    <col min="5622" max="5622" width="42.140625" style="24" customWidth="1"/>
    <col min="5623" max="5627" width="13.7109375" style="24" customWidth="1"/>
    <col min="5628" max="5628" width="13" style="24" customWidth="1"/>
    <col min="5629" max="5877" width="11.5703125" style="24"/>
    <col min="5878" max="5878" width="42.140625" style="24" customWidth="1"/>
    <col min="5879" max="5883" width="13.7109375" style="24" customWidth="1"/>
    <col min="5884" max="5884" width="13" style="24" customWidth="1"/>
    <col min="5885" max="6133" width="11.5703125" style="24"/>
    <col min="6134" max="6134" width="42.140625" style="24" customWidth="1"/>
    <col min="6135" max="6139" width="13.7109375" style="24" customWidth="1"/>
    <col min="6140" max="6140" width="13" style="24" customWidth="1"/>
    <col min="6141" max="6389" width="11.5703125" style="24"/>
    <col min="6390" max="6390" width="42.140625" style="24" customWidth="1"/>
    <col min="6391" max="6395" width="13.7109375" style="24" customWidth="1"/>
    <col min="6396" max="6396" width="13" style="24" customWidth="1"/>
    <col min="6397" max="6645" width="11.5703125" style="24"/>
    <col min="6646" max="6646" width="42.140625" style="24" customWidth="1"/>
    <col min="6647" max="6651" width="13.7109375" style="24" customWidth="1"/>
    <col min="6652" max="6652" width="13" style="24" customWidth="1"/>
    <col min="6653" max="6901" width="11.5703125" style="24"/>
    <col min="6902" max="6902" width="42.140625" style="24" customWidth="1"/>
    <col min="6903" max="6907" width="13.7109375" style="24" customWidth="1"/>
    <col min="6908" max="6908" width="13" style="24" customWidth="1"/>
    <col min="6909" max="7157" width="11.5703125" style="24"/>
    <col min="7158" max="7158" width="42.140625" style="24" customWidth="1"/>
    <col min="7159" max="7163" width="13.7109375" style="24" customWidth="1"/>
    <col min="7164" max="7164" width="13" style="24" customWidth="1"/>
    <col min="7165" max="7413" width="11.5703125" style="24"/>
    <col min="7414" max="7414" width="42.140625" style="24" customWidth="1"/>
    <col min="7415" max="7419" width="13.7109375" style="24" customWidth="1"/>
    <col min="7420" max="7420" width="13" style="24" customWidth="1"/>
    <col min="7421" max="7669" width="11.5703125" style="24"/>
    <col min="7670" max="7670" width="42.140625" style="24" customWidth="1"/>
    <col min="7671" max="7675" width="13.7109375" style="24" customWidth="1"/>
    <col min="7676" max="7676" width="13" style="24" customWidth="1"/>
    <col min="7677" max="7925" width="11.5703125" style="24"/>
    <col min="7926" max="7926" width="42.140625" style="24" customWidth="1"/>
    <col min="7927" max="7931" width="13.7109375" style="24" customWidth="1"/>
    <col min="7932" max="7932" width="13" style="24" customWidth="1"/>
    <col min="7933" max="8181" width="11.5703125" style="24"/>
    <col min="8182" max="8182" width="42.140625" style="24" customWidth="1"/>
    <col min="8183" max="8187" width="13.7109375" style="24" customWidth="1"/>
    <col min="8188" max="8188" width="13" style="24" customWidth="1"/>
    <col min="8189" max="8437" width="11.5703125" style="24"/>
    <col min="8438" max="8438" width="42.140625" style="24" customWidth="1"/>
    <col min="8439" max="8443" width="13.7109375" style="24" customWidth="1"/>
    <col min="8444" max="8444" width="13" style="24" customWidth="1"/>
    <col min="8445" max="8693" width="11.5703125" style="24"/>
    <col min="8694" max="8694" width="42.140625" style="24" customWidth="1"/>
    <col min="8695" max="8699" width="13.7109375" style="24" customWidth="1"/>
    <col min="8700" max="8700" width="13" style="24" customWidth="1"/>
    <col min="8701" max="8949" width="11.5703125" style="24"/>
    <col min="8950" max="8950" width="42.140625" style="24" customWidth="1"/>
    <col min="8951" max="8955" width="13.7109375" style="24" customWidth="1"/>
    <col min="8956" max="8956" width="13" style="24" customWidth="1"/>
    <col min="8957" max="9205" width="11.5703125" style="24"/>
    <col min="9206" max="9206" width="42.140625" style="24" customWidth="1"/>
    <col min="9207" max="9211" width="13.7109375" style="24" customWidth="1"/>
    <col min="9212" max="9212" width="13" style="24" customWidth="1"/>
    <col min="9213" max="9461" width="11.5703125" style="24"/>
    <col min="9462" max="9462" width="42.140625" style="24" customWidth="1"/>
    <col min="9463" max="9467" width="13.7109375" style="24" customWidth="1"/>
    <col min="9468" max="9468" width="13" style="24" customWidth="1"/>
    <col min="9469" max="9717" width="11.5703125" style="24"/>
    <col min="9718" max="9718" width="42.140625" style="24" customWidth="1"/>
    <col min="9719" max="9723" width="13.7109375" style="24" customWidth="1"/>
    <col min="9724" max="9724" width="13" style="24" customWidth="1"/>
    <col min="9725" max="9973" width="11.5703125" style="24"/>
    <col min="9974" max="9974" width="42.140625" style="24" customWidth="1"/>
    <col min="9975" max="9979" width="13.7109375" style="24" customWidth="1"/>
    <col min="9980" max="9980" width="13" style="24" customWidth="1"/>
    <col min="9981" max="10229" width="11.5703125" style="24"/>
    <col min="10230" max="10230" width="42.140625" style="24" customWidth="1"/>
    <col min="10231" max="10235" width="13.7109375" style="24" customWidth="1"/>
    <col min="10236" max="10236" width="13" style="24" customWidth="1"/>
    <col min="10237" max="10485" width="11.5703125" style="24"/>
    <col min="10486" max="10486" width="42.140625" style="24" customWidth="1"/>
    <col min="10487" max="10491" width="13.7109375" style="24" customWidth="1"/>
    <col min="10492" max="10492" width="13" style="24" customWidth="1"/>
    <col min="10493" max="10741" width="11.5703125" style="24"/>
    <col min="10742" max="10742" width="42.140625" style="24" customWidth="1"/>
    <col min="10743" max="10747" width="13.7109375" style="24" customWidth="1"/>
    <col min="10748" max="10748" width="13" style="24" customWidth="1"/>
    <col min="10749" max="10997" width="11.5703125" style="24"/>
    <col min="10998" max="10998" width="42.140625" style="24" customWidth="1"/>
    <col min="10999" max="11003" width="13.7109375" style="24" customWidth="1"/>
    <col min="11004" max="11004" width="13" style="24" customWidth="1"/>
    <col min="11005" max="11253" width="11.5703125" style="24"/>
    <col min="11254" max="11254" width="42.140625" style="24" customWidth="1"/>
    <col min="11255" max="11259" width="13.7109375" style="24" customWidth="1"/>
    <col min="11260" max="11260" width="13" style="24" customWidth="1"/>
    <col min="11261" max="11509" width="11.5703125" style="24"/>
    <col min="11510" max="11510" width="42.140625" style="24" customWidth="1"/>
    <col min="11511" max="11515" width="13.7109375" style="24" customWidth="1"/>
    <col min="11516" max="11516" width="13" style="24" customWidth="1"/>
    <col min="11517" max="11765" width="11.5703125" style="24"/>
    <col min="11766" max="11766" width="42.140625" style="24" customWidth="1"/>
    <col min="11767" max="11771" width="13.7109375" style="24" customWidth="1"/>
    <col min="11772" max="11772" width="13" style="24" customWidth="1"/>
    <col min="11773" max="12021" width="11.5703125" style="24"/>
    <col min="12022" max="12022" width="42.140625" style="24" customWidth="1"/>
    <col min="12023" max="12027" width="13.7109375" style="24" customWidth="1"/>
    <col min="12028" max="12028" width="13" style="24" customWidth="1"/>
    <col min="12029" max="12277" width="11.5703125" style="24"/>
    <col min="12278" max="12278" width="42.140625" style="24" customWidth="1"/>
    <col min="12279" max="12283" width="13.7109375" style="24" customWidth="1"/>
    <col min="12284" max="12284" width="13" style="24" customWidth="1"/>
    <col min="12285" max="12533" width="11.5703125" style="24"/>
    <col min="12534" max="12534" width="42.140625" style="24" customWidth="1"/>
    <col min="12535" max="12539" width="13.7109375" style="24" customWidth="1"/>
    <col min="12540" max="12540" width="13" style="24" customWidth="1"/>
    <col min="12541" max="12789" width="11.5703125" style="24"/>
    <col min="12790" max="12790" width="42.140625" style="24" customWidth="1"/>
    <col min="12791" max="12795" width="13.7109375" style="24" customWidth="1"/>
    <col min="12796" max="12796" width="13" style="24" customWidth="1"/>
    <col min="12797" max="13045" width="11.5703125" style="24"/>
    <col min="13046" max="13046" width="42.140625" style="24" customWidth="1"/>
    <col min="13047" max="13051" width="13.7109375" style="24" customWidth="1"/>
    <col min="13052" max="13052" width="13" style="24" customWidth="1"/>
    <col min="13053" max="13301" width="11.5703125" style="24"/>
    <col min="13302" max="13302" width="42.140625" style="24" customWidth="1"/>
    <col min="13303" max="13307" width="13.7109375" style="24" customWidth="1"/>
    <col min="13308" max="13308" width="13" style="24" customWidth="1"/>
    <col min="13309" max="13557" width="11.5703125" style="24"/>
    <col min="13558" max="13558" width="42.140625" style="24" customWidth="1"/>
    <col min="13559" max="13563" width="13.7109375" style="24" customWidth="1"/>
    <col min="13564" max="13564" width="13" style="24" customWidth="1"/>
    <col min="13565" max="13813" width="11.5703125" style="24"/>
    <col min="13814" max="13814" width="42.140625" style="24" customWidth="1"/>
    <col min="13815" max="13819" width="13.7109375" style="24" customWidth="1"/>
    <col min="13820" max="13820" width="13" style="24" customWidth="1"/>
    <col min="13821" max="14069" width="11.5703125" style="24"/>
    <col min="14070" max="14070" width="42.140625" style="24" customWidth="1"/>
    <col min="14071" max="14075" width="13.7109375" style="24" customWidth="1"/>
    <col min="14076" max="14076" width="13" style="24" customWidth="1"/>
    <col min="14077" max="14325" width="11.5703125" style="24"/>
    <col min="14326" max="14326" width="42.140625" style="24" customWidth="1"/>
    <col min="14327" max="14331" width="13.7109375" style="24" customWidth="1"/>
    <col min="14332" max="14332" width="13" style="24" customWidth="1"/>
    <col min="14333" max="14581" width="11.5703125" style="24"/>
    <col min="14582" max="14582" width="42.140625" style="24" customWidth="1"/>
    <col min="14583" max="14587" width="13.7109375" style="24" customWidth="1"/>
    <col min="14588" max="14588" width="13" style="24" customWidth="1"/>
    <col min="14589" max="14837" width="11.5703125" style="24"/>
    <col min="14838" max="14838" width="42.140625" style="24" customWidth="1"/>
    <col min="14839" max="14843" width="13.7109375" style="24" customWidth="1"/>
    <col min="14844" max="14844" width="13" style="24" customWidth="1"/>
    <col min="14845" max="15093" width="11.5703125" style="24"/>
    <col min="15094" max="15094" width="42.140625" style="24" customWidth="1"/>
    <col min="15095" max="15099" width="13.7109375" style="24" customWidth="1"/>
    <col min="15100" max="15100" width="13" style="24" customWidth="1"/>
    <col min="15101" max="15349" width="11.5703125" style="24"/>
    <col min="15350" max="15350" width="42.140625" style="24" customWidth="1"/>
    <col min="15351" max="15355" width="13.7109375" style="24" customWidth="1"/>
    <col min="15356" max="15356" width="13" style="24" customWidth="1"/>
    <col min="15357" max="15605" width="11.5703125" style="24"/>
    <col min="15606" max="15606" width="42.140625" style="24" customWidth="1"/>
    <col min="15607" max="15611" width="13.7109375" style="24" customWidth="1"/>
    <col min="15612" max="15612" width="13" style="24" customWidth="1"/>
    <col min="15613" max="15861" width="11.5703125" style="24"/>
    <col min="15862" max="15862" width="42.140625" style="24" customWidth="1"/>
    <col min="15863" max="15867" width="13.7109375" style="24" customWidth="1"/>
    <col min="15868" max="15868" width="13" style="24" customWidth="1"/>
    <col min="15869" max="16117" width="11.5703125" style="24"/>
    <col min="16118" max="16118" width="42.140625" style="24" customWidth="1"/>
    <col min="16119" max="16123" width="13.7109375" style="24" customWidth="1"/>
    <col min="16124" max="16124" width="13" style="24" customWidth="1"/>
    <col min="16125" max="16384" width="11.5703125" style="24"/>
  </cols>
  <sheetData>
    <row r="1" spans="1:12" ht="15" customHeight="1">
      <c r="A1" s="563" t="s">
        <v>35</v>
      </c>
      <c r="B1" s="563"/>
      <c r="C1" s="563"/>
      <c r="D1" s="563"/>
      <c r="E1" s="563"/>
      <c r="F1" s="563"/>
    </row>
    <row r="2" spans="1:12" ht="17.25" customHeight="1">
      <c r="A2" s="564" t="s">
        <v>36</v>
      </c>
      <c r="B2" s="564"/>
      <c r="C2" s="564"/>
      <c r="D2" s="564"/>
      <c r="E2" s="564"/>
      <c r="F2" s="564"/>
    </row>
    <row r="3" spans="1:12" ht="14.25" customHeight="1">
      <c r="A3" s="563" t="s">
        <v>37</v>
      </c>
      <c r="B3" s="563"/>
      <c r="C3" s="563"/>
      <c r="D3" s="563"/>
      <c r="E3" s="563"/>
      <c r="F3" s="563"/>
    </row>
    <row r="4" spans="1:12" ht="51" customHeight="1">
      <c r="A4" s="573" t="s">
        <v>218</v>
      </c>
      <c r="B4" s="573"/>
      <c r="C4" s="573"/>
      <c r="D4" s="573"/>
      <c r="E4" s="573"/>
      <c r="F4" s="573"/>
      <c r="G4" s="465"/>
    </row>
    <row r="5" spans="1:12" ht="35.25" customHeight="1">
      <c r="A5" s="38" t="s">
        <v>38</v>
      </c>
      <c r="B5" s="40" t="s">
        <v>73</v>
      </c>
      <c r="C5" s="41"/>
      <c r="D5" s="42"/>
      <c r="E5" s="42"/>
      <c r="F5" s="463" t="s">
        <v>74</v>
      </c>
      <c r="G5" s="44"/>
    </row>
    <row r="6" spans="1:12" ht="27.95" customHeight="1">
      <c r="A6" s="45"/>
      <c r="B6" s="7">
        <v>2018</v>
      </c>
      <c r="C6" s="541" t="s">
        <v>207</v>
      </c>
      <c r="D6" s="541" t="s">
        <v>206</v>
      </c>
      <c r="E6" s="541" t="s">
        <v>214</v>
      </c>
      <c r="F6" s="464" t="s">
        <v>75</v>
      </c>
      <c r="G6" s="44"/>
      <c r="H6" s="306"/>
      <c r="I6" s="256"/>
    </row>
    <row r="7" spans="1:12" s="51" customFormat="1" ht="32.25" customHeight="1">
      <c r="A7" s="9" t="s">
        <v>40</v>
      </c>
      <c r="B7" s="48">
        <v>1.3588635566061646</v>
      </c>
      <c r="C7" s="48">
        <v>1.3527197509906199</v>
      </c>
      <c r="D7" s="48">
        <v>1.8042642530878135</v>
      </c>
      <c r="E7" s="48">
        <v>1.3527197509906199</v>
      </c>
      <c r="F7" s="49">
        <v>1.4671418279188044</v>
      </c>
      <c r="G7" s="183"/>
      <c r="H7" s="401"/>
      <c r="I7" s="256"/>
      <c r="J7" s="256"/>
      <c r="K7" s="319"/>
      <c r="L7" s="256"/>
    </row>
    <row r="8" spans="1:12" s="51" customFormat="1" ht="32.25" customHeight="1">
      <c r="A8" s="9" t="s">
        <v>41</v>
      </c>
      <c r="B8" s="48">
        <v>2.4222743032702416</v>
      </c>
      <c r="C8" s="48">
        <v>2.483481257701742</v>
      </c>
      <c r="D8" s="48">
        <v>2.619772766631181</v>
      </c>
      <c r="E8" s="48">
        <v>2.483481257701742</v>
      </c>
      <c r="F8" s="49">
        <v>2.5022523963262264</v>
      </c>
      <c r="G8" s="183"/>
      <c r="H8" s="401"/>
      <c r="I8" s="256"/>
      <c r="J8" s="256"/>
      <c r="K8" s="319"/>
      <c r="L8" s="256"/>
    </row>
    <row r="9" spans="1:12" ht="32.25" customHeight="1">
      <c r="A9" s="9" t="s">
        <v>42</v>
      </c>
      <c r="B9" s="48">
        <v>17.756989263953741</v>
      </c>
      <c r="C9" s="48">
        <v>17.712421851043171</v>
      </c>
      <c r="D9" s="48">
        <v>16.929334319900903</v>
      </c>
      <c r="E9" s="48">
        <v>17.712421851043171</v>
      </c>
      <c r="F9" s="49">
        <v>17.527791821485248</v>
      </c>
      <c r="G9" s="183"/>
      <c r="H9" s="401"/>
      <c r="I9" s="401"/>
      <c r="J9" s="256"/>
      <c r="K9" s="319"/>
      <c r="L9" s="256"/>
    </row>
    <row r="10" spans="1:12" ht="32.25" customHeight="1">
      <c r="A10" s="9" t="s">
        <v>43</v>
      </c>
      <c r="B10" s="48">
        <v>5.6399486349738792</v>
      </c>
      <c r="C10" s="48">
        <v>5.6490296183559021</v>
      </c>
      <c r="D10" s="48">
        <v>6.3180944484624639</v>
      </c>
      <c r="E10" s="48">
        <v>5.6490296183559021</v>
      </c>
      <c r="F10" s="49">
        <v>5.8140255800370362</v>
      </c>
      <c r="G10" s="183"/>
      <c r="H10" s="401"/>
      <c r="I10" s="256"/>
      <c r="J10" s="256"/>
      <c r="K10" s="319"/>
      <c r="L10" s="256"/>
    </row>
    <row r="11" spans="1:12" ht="32.25" customHeight="1">
      <c r="A11" s="9" t="s">
        <v>44</v>
      </c>
      <c r="B11" s="48">
        <v>0.25609838352326253</v>
      </c>
      <c r="C11" s="48">
        <v>0.27035004831522491</v>
      </c>
      <c r="D11" s="48">
        <v>0.32005423482270856</v>
      </c>
      <c r="E11" s="48">
        <v>0.27035004831522491</v>
      </c>
      <c r="F11" s="49">
        <v>0.27921317874410523</v>
      </c>
      <c r="G11" s="183"/>
      <c r="H11" s="401"/>
      <c r="I11" s="256"/>
      <c r="J11" s="256"/>
      <c r="K11" s="319"/>
      <c r="L11" s="256"/>
    </row>
    <row r="12" spans="1:12" ht="32.25" customHeight="1">
      <c r="A12" s="9" t="s">
        <v>45</v>
      </c>
      <c r="B12" s="48">
        <v>1.3352508417101276</v>
      </c>
      <c r="C12" s="48">
        <v>1.3409739705486829</v>
      </c>
      <c r="D12" s="48">
        <v>1.5048930533188813</v>
      </c>
      <c r="E12" s="48">
        <v>1.3409739705486829</v>
      </c>
      <c r="F12" s="49">
        <v>1.3805229590315937</v>
      </c>
      <c r="G12" s="183"/>
      <c r="H12" s="401"/>
      <c r="I12" s="256"/>
      <c r="J12" s="256"/>
      <c r="K12" s="319"/>
      <c r="L12" s="256"/>
    </row>
    <row r="13" spans="1:12" ht="32.25" customHeight="1">
      <c r="A13" s="9" t="s">
        <v>46</v>
      </c>
      <c r="B13" s="48">
        <v>0.99632630612468187</v>
      </c>
      <c r="C13" s="48">
        <v>1.0001221660915269</v>
      </c>
      <c r="D13" s="48">
        <v>1.0928566853199906</v>
      </c>
      <c r="E13" s="48">
        <v>1.0001221660915269</v>
      </c>
      <c r="F13" s="49">
        <v>1.0223568309069315</v>
      </c>
      <c r="G13" s="183"/>
      <c r="H13" s="401"/>
      <c r="I13" s="256"/>
      <c r="J13" s="256"/>
      <c r="K13" s="319"/>
      <c r="L13" s="256"/>
    </row>
    <row r="14" spans="1:12" ht="32.25" customHeight="1">
      <c r="A14" s="9" t="s">
        <v>47</v>
      </c>
      <c r="B14" s="48">
        <v>62.854941104914438</v>
      </c>
      <c r="C14" s="48">
        <v>62.391265601768772</v>
      </c>
      <c r="D14" s="48">
        <v>59.705984056955522</v>
      </c>
      <c r="E14" s="48">
        <v>62.391265601768772</v>
      </c>
      <c r="F14" s="49">
        <v>61.835864091351873</v>
      </c>
      <c r="G14" s="183"/>
      <c r="H14" s="401"/>
      <c r="I14" s="256"/>
      <c r="J14" s="256"/>
      <c r="K14" s="319"/>
      <c r="L14" s="256"/>
    </row>
    <row r="15" spans="1:12" ht="32.25" customHeight="1">
      <c r="A15" s="9" t="s">
        <v>48</v>
      </c>
      <c r="B15" s="48">
        <v>5.8638455636552438</v>
      </c>
      <c r="C15" s="48">
        <v>6.203601448270974</v>
      </c>
      <c r="D15" s="48">
        <v>6.4625700444617946</v>
      </c>
      <c r="E15" s="48">
        <v>6.203601448270974</v>
      </c>
      <c r="F15" s="49">
        <v>6.1834046261647462</v>
      </c>
      <c r="G15" s="183"/>
      <c r="H15" s="401"/>
      <c r="I15" s="256"/>
      <c r="J15" s="256"/>
      <c r="K15" s="319"/>
      <c r="L15" s="256"/>
    </row>
    <row r="16" spans="1:12" ht="32.25" customHeight="1">
      <c r="A16" s="52" t="s">
        <v>49</v>
      </c>
      <c r="B16" s="48">
        <v>2.0542853580259828</v>
      </c>
      <c r="C16" s="48">
        <v>2.1276559364074843</v>
      </c>
      <c r="D16" s="48">
        <v>2.3778139774289224</v>
      </c>
      <c r="E16" s="48">
        <v>2.1276559364074843</v>
      </c>
      <c r="F16" s="49">
        <v>2.1718528020674683</v>
      </c>
      <c r="G16" s="183"/>
      <c r="H16" s="401"/>
      <c r="I16" s="256"/>
      <c r="J16" s="256"/>
      <c r="K16" s="319"/>
      <c r="L16" s="256"/>
    </row>
    <row r="17" spans="1:14" ht="31.5" customHeight="1">
      <c r="A17" s="53" t="s">
        <v>50</v>
      </c>
      <c r="B17" s="326">
        <v>100</v>
      </c>
      <c r="C17" s="326">
        <v>100</v>
      </c>
      <c r="D17" s="326">
        <v>100</v>
      </c>
      <c r="E17" s="326">
        <v>100</v>
      </c>
      <c r="F17" s="466">
        <v>5.5913282737829633</v>
      </c>
      <c r="G17" s="44"/>
      <c r="H17" s="319"/>
      <c r="I17" s="256"/>
      <c r="J17" s="256"/>
      <c r="K17" s="319"/>
      <c r="L17" s="256"/>
    </row>
    <row r="18" spans="1:14" ht="14.25" customHeight="1"/>
    <row r="19" spans="1:14" ht="15.75" customHeight="1">
      <c r="A19" s="574" t="s">
        <v>53</v>
      </c>
      <c r="B19" s="574"/>
      <c r="C19" s="574"/>
      <c r="D19" s="574"/>
      <c r="E19" s="574"/>
      <c r="F19" s="31"/>
      <c r="G19" s="55"/>
    </row>
    <row r="20" spans="1:14" ht="18.75" customHeight="1">
      <c r="A20" s="29" t="s">
        <v>76</v>
      </c>
      <c r="B20" s="30"/>
      <c r="C20" s="30"/>
      <c r="D20" s="30"/>
      <c r="E20" s="31"/>
      <c r="F20" s="56"/>
      <c r="H20" s="23"/>
      <c r="I20" s="369"/>
      <c r="J20" s="369"/>
      <c r="K20" s="369"/>
      <c r="L20" s="369"/>
      <c r="M20" s="23"/>
      <c r="N20" s="23"/>
    </row>
    <row r="21" spans="1:14">
      <c r="A21" s="29" t="s">
        <v>77</v>
      </c>
      <c r="B21" s="26"/>
      <c r="C21" s="26"/>
      <c r="D21" s="22"/>
      <c r="E21" s="22"/>
      <c r="F21" s="57"/>
      <c r="H21" s="23"/>
      <c r="I21" s="369"/>
      <c r="J21" s="369"/>
      <c r="K21" s="369"/>
      <c r="L21" s="369"/>
      <c r="M21" s="23"/>
      <c r="N21" s="23"/>
    </row>
    <row r="22" spans="1:14">
      <c r="A22" s="29" t="s">
        <v>78</v>
      </c>
      <c r="B22" s="26"/>
      <c r="C22" s="26"/>
      <c r="D22" s="22"/>
      <c r="E22" s="22"/>
      <c r="F22" s="58"/>
      <c r="H22" s="23"/>
      <c r="I22" s="369"/>
      <c r="J22" s="369"/>
      <c r="K22" s="369"/>
      <c r="L22" s="369"/>
      <c r="M22" s="23"/>
      <c r="N22" s="23"/>
    </row>
    <row r="23" spans="1:14" ht="21.75" customHeight="1">
      <c r="A23" s="29" t="s">
        <v>79</v>
      </c>
      <c r="B23" s="26"/>
      <c r="C23" s="26"/>
      <c r="D23" s="22"/>
      <c r="E23" s="22"/>
      <c r="F23" s="58"/>
      <c r="H23" s="23"/>
      <c r="I23" s="369"/>
      <c r="J23" s="369"/>
      <c r="K23" s="369"/>
      <c r="L23" s="369"/>
      <c r="M23" s="23"/>
      <c r="N23" s="23"/>
    </row>
    <row r="24" spans="1:14">
      <c r="A24" s="29" t="s">
        <v>80</v>
      </c>
      <c r="B24" s="26"/>
      <c r="C24" s="26"/>
      <c r="D24" s="22"/>
      <c r="E24" s="22"/>
      <c r="F24" s="58"/>
      <c r="H24" s="23"/>
      <c r="I24" s="369"/>
      <c r="J24" s="369"/>
      <c r="K24" s="369"/>
      <c r="L24" s="369"/>
      <c r="M24" s="23"/>
      <c r="N24" s="23"/>
    </row>
    <row r="25" spans="1:14">
      <c r="A25" s="29" t="s">
        <v>81</v>
      </c>
      <c r="B25" s="26"/>
      <c r="C25" s="26"/>
      <c r="D25" s="22"/>
      <c r="E25" s="22"/>
      <c r="F25" s="57"/>
      <c r="H25" s="23"/>
      <c r="I25" s="369"/>
      <c r="J25" s="369"/>
      <c r="K25" s="369"/>
      <c r="L25" s="369"/>
      <c r="M25" s="23"/>
      <c r="N25" s="23"/>
    </row>
    <row r="26" spans="1:14">
      <c r="A26" s="25" t="s">
        <v>82</v>
      </c>
      <c r="B26" s="26"/>
      <c r="C26" s="26"/>
      <c r="D26" s="22"/>
      <c r="E26" s="22"/>
      <c r="F26" s="58"/>
    </row>
    <row r="27" spans="1:14" ht="14.25" customHeight="1">
      <c r="A27" s="25" t="s">
        <v>51</v>
      </c>
      <c r="B27" s="26"/>
      <c r="C27" s="26"/>
      <c r="D27" s="22"/>
      <c r="E27" s="22"/>
      <c r="F27" s="58"/>
    </row>
    <row r="28" spans="1:14">
      <c r="A28" s="25" t="s">
        <v>60</v>
      </c>
      <c r="B28" s="26"/>
      <c r="C28" s="26"/>
      <c r="D28" s="22"/>
      <c r="E28" s="22"/>
      <c r="F28" s="58"/>
    </row>
    <row r="29" spans="1:14">
      <c r="A29" s="58"/>
      <c r="B29" s="58"/>
      <c r="C29" s="58"/>
      <c r="D29" s="58"/>
      <c r="E29" s="58"/>
      <c r="F29" s="58"/>
    </row>
    <row r="30" spans="1:14">
      <c r="A30" s="58"/>
      <c r="B30" s="58"/>
      <c r="C30" s="58"/>
      <c r="D30" s="58"/>
      <c r="E30" s="58"/>
      <c r="F30" s="58"/>
    </row>
    <row r="31" spans="1:14">
      <c r="E31" s="58"/>
      <c r="F31" s="58"/>
    </row>
    <row r="32" spans="1:14">
      <c r="A32" s="58"/>
      <c r="B32" s="58"/>
      <c r="C32" s="58"/>
      <c r="D32" s="58"/>
      <c r="E32" s="58"/>
      <c r="F32" s="58"/>
    </row>
    <row r="33" spans="1:6">
      <c r="A33" s="58"/>
      <c r="B33" s="58"/>
      <c r="C33" s="58"/>
      <c r="D33" s="58"/>
      <c r="E33" s="58"/>
      <c r="F33" s="58"/>
    </row>
    <row r="34" spans="1:6">
      <c r="A34" s="58"/>
      <c r="B34" s="58"/>
      <c r="C34" s="58"/>
      <c r="D34" s="58"/>
      <c r="E34" s="58"/>
      <c r="F34" s="58"/>
    </row>
    <row r="35" spans="1:6">
      <c r="A35" s="58"/>
      <c r="B35" s="58"/>
      <c r="C35" s="58"/>
      <c r="D35" s="58"/>
      <c r="E35" s="58"/>
      <c r="F35" s="58"/>
    </row>
  </sheetData>
  <mergeCells count="5">
    <mergeCell ref="A1:F1"/>
    <mergeCell ref="A2:F2"/>
    <mergeCell ref="A3:F3"/>
    <mergeCell ref="A4:F4"/>
    <mergeCell ref="A19:E19"/>
  </mergeCells>
  <printOptions horizontalCentered="1"/>
  <pageMargins left="0.39370078740157483" right="0.39370078740157483" top="0.98425196850393704" bottom="0.98425196850393704" header="0.31496062992125984" footer="0.31496062992125984"/>
  <pageSetup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6" tint="0.79998168889431442"/>
  </sheetPr>
  <dimension ref="A1:H39"/>
  <sheetViews>
    <sheetView zoomScale="80" zoomScaleNormal="80" workbookViewId="0">
      <selection sqref="A1:E1"/>
    </sheetView>
  </sheetViews>
  <sheetFormatPr baseColWidth="10" defaultColWidth="11.5703125" defaultRowHeight="12.75"/>
  <cols>
    <col min="1" max="1" width="42.140625" style="51" customWidth="1"/>
    <col min="2" max="5" width="13.7109375" style="51" customWidth="1"/>
    <col min="6" max="8" width="11.5703125" style="60"/>
    <col min="9" max="239" width="11.5703125" style="51"/>
    <col min="240" max="240" width="42.140625" style="51" customWidth="1"/>
    <col min="241" max="244" width="13.7109375" style="51" customWidth="1"/>
    <col min="245" max="255" width="11.5703125" style="51"/>
    <col min="256" max="256" width="12.7109375" style="51" customWidth="1"/>
    <col min="257" max="495" width="11.5703125" style="51"/>
    <col min="496" max="496" width="42.140625" style="51" customWidth="1"/>
    <col min="497" max="500" width="13.7109375" style="51" customWidth="1"/>
    <col min="501" max="511" width="11.5703125" style="51"/>
    <col min="512" max="512" width="12.7109375" style="51" customWidth="1"/>
    <col min="513" max="751" width="11.5703125" style="51"/>
    <col min="752" max="752" width="42.140625" style="51" customWidth="1"/>
    <col min="753" max="756" width="13.7109375" style="51" customWidth="1"/>
    <col min="757" max="767" width="11.5703125" style="51"/>
    <col min="768" max="768" width="12.7109375" style="51" customWidth="1"/>
    <col min="769" max="1007" width="11.5703125" style="51"/>
    <col min="1008" max="1008" width="42.140625" style="51" customWidth="1"/>
    <col min="1009" max="1012" width="13.7109375" style="51" customWidth="1"/>
    <col min="1013" max="1023" width="11.5703125" style="51"/>
    <col min="1024" max="1024" width="12.7109375" style="51" customWidth="1"/>
    <col min="1025" max="1263" width="11.5703125" style="51"/>
    <col min="1264" max="1264" width="42.140625" style="51" customWidth="1"/>
    <col min="1265" max="1268" width="13.7109375" style="51" customWidth="1"/>
    <col min="1269" max="1279" width="11.5703125" style="51"/>
    <col min="1280" max="1280" width="12.7109375" style="51" customWidth="1"/>
    <col min="1281" max="1519" width="11.5703125" style="51"/>
    <col min="1520" max="1520" width="42.140625" style="51" customWidth="1"/>
    <col min="1521" max="1524" width="13.7109375" style="51" customWidth="1"/>
    <col min="1525" max="1535" width="11.5703125" style="51"/>
    <col min="1536" max="1536" width="12.7109375" style="51" customWidth="1"/>
    <col min="1537" max="1775" width="11.5703125" style="51"/>
    <col min="1776" max="1776" width="42.140625" style="51" customWidth="1"/>
    <col min="1777" max="1780" width="13.7109375" style="51" customWidth="1"/>
    <col min="1781" max="1791" width="11.5703125" style="51"/>
    <col min="1792" max="1792" width="12.7109375" style="51" customWidth="1"/>
    <col min="1793" max="2031" width="11.5703125" style="51"/>
    <col min="2032" max="2032" width="42.140625" style="51" customWidth="1"/>
    <col min="2033" max="2036" width="13.7109375" style="51" customWidth="1"/>
    <col min="2037" max="2047" width="11.5703125" style="51"/>
    <col min="2048" max="2048" width="12.7109375" style="51" customWidth="1"/>
    <col min="2049" max="2287" width="11.5703125" style="51"/>
    <col min="2288" max="2288" width="42.140625" style="51" customWidth="1"/>
    <col min="2289" max="2292" width="13.7109375" style="51" customWidth="1"/>
    <col min="2293" max="2303" width="11.5703125" style="51"/>
    <col min="2304" max="2304" width="12.7109375" style="51" customWidth="1"/>
    <col min="2305" max="2543" width="11.5703125" style="51"/>
    <col min="2544" max="2544" width="42.140625" style="51" customWidth="1"/>
    <col min="2545" max="2548" width="13.7109375" style="51" customWidth="1"/>
    <col min="2549" max="2559" width="11.5703125" style="51"/>
    <col min="2560" max="2560" width="12.7109375" style="51" customWidth="1"/>
    <col min="2561" max="2799" width="11.5703125" style="51"/>
    <col min="2800" max="2800" width="42.140625" style="51" customWidth="1"/>
    <col min="2801" max="2804" width="13.7109375" style="51" customWidth="1"/>
    <col min="2805" max="2815" width="11.5703125" style="51"/>
    <col min="2816" max="2816" width="12.7109375" style="51" customWidth="1"/>
    <col min="2817" max="3055" width="11.5703125" style="51"/>
    <col min="3056" max="3056" width="42.140625" style="51" customWidth="1"/>
    <col min="3057" max="3060" width="13.7109375" style="51" customWidth="1"/>
    <col min="3061" max="3071" width="11.5703125" style="51"/>
    <col min="3072" max="3072" width="12.7109375" style="51" customWidth="1"/>
    <col min="3073" max="3311" width="11.5703125" style="51"/>
    <col min="3312" max="3312" width="42.140625" style="51" customWidth="1"/>
    <col min="3313" max="3316" width="13.7109375" style="51" customWidth="1"/>
    <col min="3317" max="3327" width="11.5703125" style="51"/>
    <col min="3328" max="3328" width="12.7109375" style="51" customWidth="1"/>
    <col min="3329" max="3567" width="11.5703125" style="51"/>
    <col min="3568" max="3568" width="42.140625" style="51" customWidth="1"/>
    <col min="3569" max="3572" width="13.7109375" style="51" customWidth="1"/>
    <col min="3573" max="3583" width="11.5703125" style="51"/>
    <col min="3584" max="3584" width="12.7109375" style="51" customWidth="1"/>
    <col min="3585" max="3823" width="11.5703125" style="51"/>
    <col min="3824" max="3824" width="42.140625" style="51" customWidth="1"/>
    <col min="3825" max="3828" width="13.7109375" style="51" customWidth="1"/>
    <col min="3829" max="3839" width="11.5703125" style="51"/>
    <col min="3840" max="3840" width="12.7109375" style="51" customWidth="1"/>
    <col min="3841" max="4079" width="11.5703125" style="51"/>
    <col min="4080" max="4080" width="42.140625" style="51" customWidth="1"/>
    <col min="4081" max="4084" width="13.7109375" style="51" customWidth="1"/>
    <col min="4085" max="4095" width="11.5703125" style="51"/>
    <col min="4096" max="4096" width="12.7109375" style="51" customWidth="1"/>
    <col min="4097" max="4335" width="11.5703125" style="51"/>
    <col min="4336" max="4336" width="42.140625" style="51" customWidth="1"/>
    <col min="4337" max="4340" width="13.7109375" style="51" customWidth="1"/>
    <col min="4341" max="4351" width="11.5703125" style="51"/>
    <col min="4352" max="4352" width="12.7109375" style="51" customWidth="1"/>
    <col min="4353" max="4591" width="11.5703125" style="51"/>
    <col min="4592" max="4592" width="42.140625" style="51" customWidth="1"/>
    <col min="4593" max="4596" width="13.7109375" style="51" customWidth="1"/>
    <col min="4597" max="4607" width="11.5703125" style="51"/>
    <col min="4608" max="4608" width="12.7109375" style="51" customWidth="1"/>
    <col min="4609" max="4847" width="11.5703125" style="51"/>
    <col min="4848" max="4848" width="42.140625" style="51" customWidth="1"/>
    <col min="4849" max="4852" width="13.7109375" style="51" customWidth="1"/>
    <col min="4853" max="4863" width="11.5703125" style="51"/>
    <col min="4864" max="4864" width="12.7109375" style="51" customWidth="1"/>
    <col min="4865" max="5103" width="11.5703125" style="51"/>
    <col min="5104" max="5104" width="42.140625" style="51" customWidth="1"/>
    <col min="5105" max="5108" width="13.7109375" style="51" customWidth="1"/>
    <col min="5109" max="5119" width="11.5703125" style="51"/>
    <col min="5120" max="5120" width="12.7109375" style="51" customWidth="1"/>
    <col min="5121" max="5359" width="11.5703125" style="51"/>
    <col min="5360" max="5360" width="42.140625" style="51" customWidth="1"/>
    <col min="5361" max="5364" width="13.7109375" style="51" customWidth="1"/>
    <col min="5365" max="5375" width="11.5703125" style="51"/>
    <col min="5376" max="5376" width="12.7109375" style="51" customWidth="1"/>
    <col min="5377" max="5615" width="11.5703125" style="51"/>
    <col min="5616" max="5616" width="42.140625" style="51" customWidth="1"/>
    <col min="5617" max="5620" width="13.7109375" style="51" customWidth="1"/>
    <col min="5621" max="5631" width="11.5703125" style="51"/>
    <col min="5632" max="5632" width="12.7109375" style="51" customWidth="1"/>
    <col min="5633" max="5871" width="11.5703125" style="51"/>
    <col min="5872" max="5872" width="42.140625" style="51" customWidth="1"/>
    <col min="5873" max="5876" width="13.7109375" style="51" customWidth="1"/>
    <col min="5877" max="5887" width="11.5703125" style="51"/>
    <col min="5888" max="5888" width="12.7109375" style="51" customWidth="1"/>
    <col min="5889" max="6127" width="11.5703125" style="51"/>
    <col min="6128" max="6128" width="42.140625" style="51" customWidth="1"/>
    <col min="6129" max="6132" width="13.7109375" style="51" customWidth="1"/>
    <col min="6133" max="6143" width="11.5703125" style="51"/>
    <col min="6144" max="6144" width="12.7109375" style="51" customWidth="1"/>
    <col min="6145" max="6383" width="11.5703125" style="51"/>
    <col min="6384" max="6384" width="42.140625" style="51" customWidth="1"/>
    <col min="6385" max="6388" width="13.7109375" style="51" customWidth="1"/>
    <col min="6389" max="6399" width="11.5703125" style="51"/>
    <col min="6400" max="6400" width="12.7109375" style="51" customWidth="1"/>
    <col min="6401" max="6639" width="11.5703125" style="51"/>
    <col min="6640" max="6640" width="42.140625" style="51" customWidth="1"/>
    <col min="6641" max="6644" width="13.7109375" style="51" customWidth="1"/>
    <col min="6645" max="6655" width="11.5703125" style="51"/>
    <col min="6656" max="6656" width="12.7109375" style="51" customWidth="1"/>
    <col min="6657" max="6895" width="11.5703125" style="51"/>
    <col min="6896" max="6896" width="42.140625" style="51" customWidth="1"/>
    <col min="6897" max="6900" width="13.7109375" style="51" customWidth="1"/>
    <col min="6901" max="6911" width="11.5703125" style="51"/>
    <col min="6912" max="6912" width="12.7109375" style="51" customWidth="1"/>
    <col min="6913" max="7151" width="11.5703125" style="51"/>
    <col min="7152" max="7152" width="42.140625" style="51" customWidth="1"/>
    <col min="7153" max="7156" width="13.7109375" style="51" customWidth="1"/>
    <col min="7157" max="7167" width="11.5703125" style="51"/>
    <col min="7168" max="7168" width="12.7109375" style="51" customWidth="1"/>
    <col min="7169" max="7407" width="11.5703125" style="51"/>
    <col min="7408" max="7408" width="42.140625" style="51" customWidth="1"/>
    <col min="7409" max="7412" width="13.7109375" style="51" customWidth="1"/>
    <col min="7413" max="7423" width="11.5703125" style="51"/>
    <col min="7424" max="7424" width="12.7109375" style="51" customWidth="1"/>
    <col min="7425" max="7663" width="11.5703125" style="51"/>
    <col min="7664" max="7664" width="42.140625" style="51" customWidth="1"/>
    <col min="7665" max="7668" width="13.7109375" style="51" customWidth="1"/>
    <col min="7669" max="7679" width="11.5703125" style="51"/>
    <col min="7680" max="7680" width="12.7109375" style="51" customWidth="1"/>
    <col min="7681" max="7919" width="11.5703125" style="51"/>
    <col min="7920" max="7920" width="42.140625" style="51" customWidth="1"/>
    <col min="7921" max="7924" width="13.7109375" style="51" customWidth="1"/>
    <col min="7925" max="7935" width="11.5703125" style="51"/>
    <col min="7936" max="7936" width="12.7109375" style="51" customWidth="1"/>
    <col min="7937" max="8175" width="11.5703125" style="51"/>
    <col min="8176" max="8176" width="42.140625" style="51" customWidth="1"/>
    <col min="8177" max="8180" width="13.7109375" style="51" customWidth="1"/>
    <col min="8181" max="8191" width="11.5703125" style="51"/>
    <col min="8192" max="8192" width="12.7109375" style="51" customWidth="1"/>
    <col min="8193" max="8431" width="11.5703125" style="51"/>
    <col min="8432" max="8432" width="42.140625" style="51" customWidth="1"/>
    <col min="8433" max="8436" width="13.7109375" style="51" customWidth="1"/>
    <col min="8437" max="8447" width="11.5703125" style="51"/>
    <col min="8448" max="8448" width="12.7109375" style="51" customWidth="1"/>
    <col min="8449" max="8687" width="11.5703125" style="51"/>
    <col min="8688" max="8688" width="42.140625" style="51" customWidth="1"/>
    <col min="8689" max="8692" width="13.7109375" style="51" customWidth="1"/>
    <col min="8693" max="8703" width="11.5703125" style="51"/>
    <col min="8704" max="8704" width="12.7109375" style="51" customWidth="1"/>
    <col min="8705" max="8943" width="11.5703125" style="51"/>
    <col min="8944" max="8944" width="42.140625" style="51" customWidth="1"/>
    <col min="8945" max="8948" width="13.7109375" style="51" customWidth="1"/>
    <col min="8949" max="8959" width="11.5703125" style="51"/>
    <col min="8960" max="8960" width="12.7109375" style="51" customWidth="1"/>
    <col min="8961" max="9199" width="11.5703125" style="51"/>
    <col min="9200" max="9200" width="42.140625" style="51" customWidth="1"/>
    <col min="9201" max="9204" width="13.7109375" style="51" customWidth="1"/>
    <col min="9205" max="9215" width="11.5703125" style="51"/>
    <col min="9216" max="9216" width="12.7109375" style="51" customWidth="1"/>
    <col min="9217" max="9455" width="11.5703125" style="51"/>
    <col min="9456" max="9456" width="42.140625" style="51" customWidth="1"/>
    <col min="9457" max="9460" width="13.7109375" style="51" customWidth="1"/>
    <col min="9461" max="9471" width="11.5703125" style="51"/>
    <col min="9472" max="9472" width="12.7109375" style="51" customWidth="1"/>
    <col min="9473" max="9711" width="11.5703125" style="51"/>
    <col min="9712" max="9712" width="42.140625" style="51" customWidth="1"/>
    <col min="9713" max="9716" width="13.7109375" style="51" customWidth="1"/>
    <col min="9717" max="9727" width="11.5703125" style="51"/>
    <col min="9728" max="9728" width="12.7109375" style="51" customWidth="1"/>
    <col min="9729" max="9967" width="11.5703125" style="51"/>
    <col min="9968" max="9968" width="42.140625" style="51" customWidth="1"/>
    <col min="9969" max="9972" width="13.7109375" style="51" customWidth="1"/>
    <col min="9973" max="9983" width="11.5703125" style="51"/>
    <col min="9984" max="9984" width="12.7109375" style="51" customWidth="1"/>
    <col min="9985" max="10223" width="11.5703125" style="51"/>
    <col min="10224" max="10224" width="42.140625" style="51" customWidth="1"/>
    <col min="10225" max="10228" width="13.7109375" style="51" customWidth="1"/>
    <col min="10229" max="10239" width="11.5703125" style="51"/>
    <col min="10240" max="10240" width="12.7109375" style="51" customWidth="1"/>
    <col min="10241" max="10479" width="11.5703125" style="51"/>
    <col min="10480" max="10480" width="42.140625" style="51" customWidth="1"/>
    <col min="10481" max="10484" width="13.7109375" style="51" customWidth="1"/>
    <col min="10485" max="10495" width="11.5703125" style="51"/>
    <col min="10496" max="10496" width="12.7109375" style="51" customWidth="1"/>
    <col min="10497" max="10735" width="11.5703125" style="51"/>
    <col min="10736" max="10736" width="42.140625" style="51" customWidth="1"/>
    <col min="10737" max="10740" width="13.7109375" style="51" customWidth="1"/>
    <col min="10741" max="10751" width="11.5703125" style="51"/>
    <col min="10752" max="10752" width="12.7109375" style="51" customWidth="1"/>
    <col min="10753" max="10991" width="11.5703125" style="51"/>
    <col min="10992" max="10992" width="42.140625" style="51" customWidth="1"/>
    <col min="10993" max="10996" width="13.7109375" style="51" customWidth="1"/>
    <col min="10997" max="11007" width="11.5703125" style="51"/>
    <col min="11008" max="11008" width="12.7109375" style="51" customWidth="1"/>
    <col min="11009" max="11247" width="11.5703125" style="51"/>
    <col min="11248" max="11248" width="42.140625" style="51" customWidth="1"/>
    <col min="11249" max="11252" width="13.7109375" style="51" customWidth="1"/>
    <col min="11253" max="11263" width="11.5703125" style="51"/>
    <col min="11264" max="11264" width="12.7109375" style="51" customWidth="1"/>
    <col min="11265" max="11503" width="11.5703125" style="51"/>
    <col min="11504" max="11504" width="42.140625" style="51" customWidth="1"/>
    <col min="11505" max="11508" width="13.7109375" style="51" customWidth="1"/>
    <col min="11509" max="11519" width="11.5703125" style="51"/>
    <col min="11520" max="11520" width="12.7109375" style="51" customWidth="1"/>
    <col min="11521" max="11759" width="11.5703125" style="51"/>
    <col min="11760" max="11760" width="42.140625" style="51" customWidth="1"/>
    <col min="11761" max="11764" width="13.7109375" style="51" customWidth="1"/>
    <col min="11765" max="11775" width="11.5703125" style="51"/>
    <col min="11776" max="11776" width="12.7109375" style="51" customWidth="1"/>
    <col min="11777" max="12015" width="11.5703125" style="51"/>
    <col min="12016" max="12016" width="42.140625" style="51" customWidth="1"/>
    <col min="12017" max="12020" width="13.7109375" style="51" customWidth="1"/>
    <col min="12021" max="12031" width="11.5703125" style="51"/>
    <col min="12032" max="12032" width="12.7109375" style="51" customWidth="1"/>
    <col min="12033" max="12271" width="11.5703125" style="51"/>
    <col min="12272" max="12272" width="42.140625" style="51" customWidth="1"/>
    <col min="12273" max="12276" width="13.7109375" style="51" customWidth="1"/>
    <col min="12277" max="12287" width="11.5703125" style="51"/>
    <col min="12288" max="12288" width="12.7109375" style="51" customWidth="1"/>
    <col min="12289" max="12527" width="11.5703125" style="51"/>
    <col min="12528" max="12528" width="42.140625" style="51" customWidth="1"/>
    <col min="12529" max="12532" width="13.7109375" style="51" customWidth="1"/>
    <col min="12533" max="12543" width="11.5703125" style="51"/>
    <col min="12544" max="12544" width="12.7109375" style="51" customWidth="1"/>
    <col min="12545" max="12783" width="11.5703125" style="51"/>
    <col min="12784" max="12784" width="42.140625" style="51" customWidth="1"/>
    <col min="12785" max="12788" width="13.7109375" style="51" customWidth="1"/>
    <col min="12789" max="12799" width="11.5703125" style="51"/>
    <col min="12800" max="12800" width="12.7109375" style="51" customWidth="1"/>
    <col min="12801" max="13039" width="11.5703125" style="51"/>
    <col min="13040" max="13040" width="42.140625" style="51" customWidth="1"/>
    <col min="13041" max="13044" width="13.7109375" style="51" customWidth="1"/>
    <col min="13045" max="13055" width="11.5703125" style="51"/>
    <col min="13056" max="13056" width="12.7109375" style="51" customWidth="1"/>
    <col min="13057" max="13295" width="11.5703125" style="51"/>
    <col min="13296" max="13296" width="42.140625" style="51" customWidth="1"/>
    <col min="13297" max="13300" width="13.7109375" style="51" customWidth="1"/>
    <col min="13301" max="13311" width="11.5703125" style="51"/>
    <col min="13312" max="13312" width="12.7109375" style="51" customWidth="1"/>
    <col min="13313" max="13551" width="11.5703125" style="51"/>
    <col min="13552" max="13552" width="42.140625" style="51" customWidth="1"/>
    <col min="13553" max="13556" width="13.7109375" style="51" customWidth="1"/>
    <col min="13557" max="13567" width="11.5703125" style="51"/>
    <col min="13568" max="13568" width="12.7109375" style="51" customWidth="1"/>
    <col min="13569" max="13807" width="11.5703125" style="51"/>
    <col min="13808" max="13808" width="42.140625" style="51" customWidth="1"/>
    <col min="13809" max="13812" width="13.7109375" style="51" customWidth="1"/>
    <col min="13813" max="13823" width="11.5703125" style="51"/>
    <col min="13824" max="13824" width="12.7109375" style="51" customWidth="1"/>
    <col min="13825" max="14063" width="11.5703125" style="51"/>
    <col min="14064" max="14064" width="42.140625" style="51" customWidth="1"/>
    <col min="14065" max="14068" width="13.7109375" style="51" customWidth="1"/>
    <col min="14069" max="14079" width="11.5703125" style="51"/>
    <col min="14080" max="14080" width="12.7109375" style="51" customWidth="1"/>
    <col min="14081" max="14319" width="11.5703125" style="51"/>
    <col min="14320" max="14320" width="42.140625" style="51" customWidth="1"/>
    <col min="14321" max="14324" width="13.7109375" style="51" customWidth="1"/>
    <col min="14325" max="14335" width="11.5703125" style="51"/>
    <col min="14336" max="14336" width="12.7109375" style="51" customWidth="1"/>
    <col min="14337" max="14575" width="11.5703125" style="51"/>
    <col min="14576" max="14576" width="42.140625" style="51" customWidth="1"/>
    <col min="14577" max="14580" width="13.7109375" style="51" customWidth="1"/>
    <col min="14581" max="14591" width="11.5703125" style="51"/>
    <col min="14592" max="14592" width="12.7109375" style="51" customWidth="1"/>
    <col min="14593" max="14831" width="11.5703125" style="51"/>
    <col min="14832" max="14832" width="42.140625" style="51" customWidth="1"/>
    <col min="14833" max="14836" width="13.7109375" style="51" customWidth="1"/>
    <col min="14837" max="14847" width="11.5703125" style="51"/>
    <col min="14848" max="14848" width="12.7109375" style="51" customWidth="1"/>
    <col min="14849" max="15087" width="11.5703125" style="51"/>
    <col min="15088" max="15088" width="42.140625" style="51" customWidth="1"/>
    <col min="15089" max="15092" width="13.7109375" style="51" customWidth="1"/>
    <col min="15093" max="15103" width="11.5703125" style="51"/>
    <col min="15104" max="15104" width="12.7109375" style="51" customWidth="1"/>
    <col min="15105" max="15343" width="11.5703125" style="51"/>
    <col min="15344" max="15344" width="42.140625" style="51" customWidth="1"/>
    <col min="15345" max="15348" width="13.7109375" style="51" customWidth="1"/>
    <col min="15349" max="15359" width="11.5703125" style="51"/>
    <col min="15360" max="15360" width="12.7109375" style="51" customWidth="1"/>
    <col min="15361" max="15599" width="11.5703125" style="51"/>
    <col min="15600" max="15600" width="42.140625" style="51" customWidth="1"/>
    <col min="15601" max="15604" width="13.7109375" style="51" customWidth="1"/>
    <col min="15605" max="15615" width="11.5703125" style="51"/>
    <col min="15616" max="15616" width="12.7109375" style="51" customWidth="1"/>
    <col min="15617" max="15855" width="11.5703125" style="51"/>
    <col min="15856" max="15856" width="42.140625" style="51" customWidth="1"/>
    <col min="15857" max="15860" width="13.7109375" style="51" customWidth="1"/>
    <col min="15861" max="15871" width="11.5703125" style="51"/>
    <col min="15872" max="15872" width="12.7109375" style="51" customWidth="1"/>
    <col min="15873" max="16111" width="11.5703125" style="51"/>
    <col min="16112" max="16112" width="42.140625" style="51" customWidth="1"/>
    <col min="16113" max="16116" width="13.7109375" style="51" customWidth="1"/>
    <col min="16117" max="16127" width="11.5703125" style="51"/>
    <col min="16128" max="16128" width="12.7109375" style="51" customWidth="1"/>
    <col min="16129" max="16384" width="11.5703125" style="51"/>
  </cols>
  <sheetData>
    <row r="1" spans="1:8" ht="15" customHeight="1">
      <c r="A1" s="553" t="s">
        <v>35</v>
      </c>
      <c r="B1" s="553"/>
      <c r="C1" s="553"/>
      <c r="D1" s="553"/>
      <c r="E1" s="553"/>
      <c r="F1" s="1"/>
      <c r="G1" s="1"/>
      <c r="H1" s="1"/>
    </row>
    <row r="2" spans="1:8" ht="18.75" customHeight="1">
      <c r="A2" s="564" t="s">
        <v>36</v>
      </c>
      <c r="B2" s="564"/>
      <c r="C2" s="564"/>
      <c r="D2" s="564"/>
      <c r="E2" s="564"/>
      <c r="F2" s="3"/>
      <c r="G2" s="3"/>
      <c r="H2" s="3"/>
    </row>
    <row r="3" spans="1:8" ht="19.5" customHeight="1">
      <c r="A3" s="563" t="s">
        <v>37</v>
      </c>
      <c r="B3" s="563"/>
      <c r="C3" s="563"/>
      <c r="D3" s="563"/>
      <c r="E3" s="563"/>
      <c r="F3" s="1"/>
      <c r="G3" s="1"/>
      <c r="H3" s="1"/>
    </row>
    <row r="4" spans="1:8" ht="60" customHeight="1">
      <c r="A4" s="573" t="s">
        <v>219</v>
      </c>
      <c r="B4" s="573"/>
      <c r="C4" s="573"/>
      <c r="D4" s="573"/>
      <c r="E4" s="573"/>
      <c r="F4" s="62"/>
      <c r="G4" s="62"/>
      <c r="H4" s="62"/>
    </row>
    <row r="5" spans="1:8" ht="36" customHeight="1">
      <c r="A5" s="59" t="s">
        <v>38</v>
      </c>
      <c r="B5" s="575" t="s">
        <v>83</v>
      </c>
      <c r="C5" s="576"/>
      <c r="D5" s="576"/>
      <c r="E5" s="576"/>
    </row>
    <row r="6" spans="1:8" ht="27.75" customHeight="1">
      <c r="A6" s="61"/>
      <c r="B6" s="7" t="s">
        <v>211</v>
      </c>
      <c r="C6" s="7" t="s">
        <v>208</v>
      </c>
      <c r="D6" s="7" t="s">
        <v>209</v>
      </c>
      <c r="E6" s="7" t="s">
        <v>216</v>
      </c>
      <c r="F6" s="62"/>
      <c r="G6" s="62"/>
      <c r="H6" s="62"/>
    </row>
    <row r="7" spans="1:8" ht="32.25" customHeight="1">
      <c r="A7" s="9" t="s">
        <v>40</v>
      </c>
      <c r="B7" s="63">
        <v>7.9050421830100959</v>
      </c>
      <c r="C7" s="63">
        <v>2.5141151059805225</v>
      </c>
      <c r="D7" s="63">
        <v>9.4455437341252519</v>
      </c>
      <c r="E7" s="64">
        <v>-13.528719475776469</v>
      </c>
      <c r="F7" s="315"/>
      <c r="H7" s="315"/>
    </row>
    <row r="8" spans="1:8" ht="32.25" customHeight="1">
      <c r="A8" s="12" t="s">
        <v>41</v>
      </c>
      <c r="B8" s="63">
        <v>5.2892826739851131</v>
      </c>
      <c r="C8" s="63">
        <v>5.581846335540348</v>
      </c>
      <c r="D8" s="63">
        <v>-13.441742317012285</v>
      </c>
      <c r="E8" s="64">
        <v>9.3355685256563135</v>
      </c>
      <c r="F8" s="315"/>
      <c r="H8" s="315"/>
    </row>
    <row r="9" spans="1:8" ht="32.25" customHeight="1">
      <c r="A9" s="12" t="s">
        <v>42</v>
      </c>
      <c r="B9" s="63">
        <v>7.2692499113107516</v>
      </c>
      <c r="C9" s="63">
        <v>2.7212516282344836</v>
      </c>
      <c r="D9" s="63">
        <v>-21.572620520715375</v>
      </c>
      <c r="E9" s="64">
        <v>20.670821557406001</v>
      </c>
      <c r="F9" s="315"/>
      <c r="H9" s="315"/>
    </row>
    <row r="10" spans="1:8" ht="32.25" customHeight="1">
      <c r="A10" s="12" t="s">
        <v>43</v>
      </c>
      <c r="B10" s="63">
        <v>4.7439234154969938</v>
      </c>
      <c r="C10" s="63">
        <v>3.1455249646496668</v>
      </c>
      <c r="D10" s="63">
        <v>-8.226344300825744</v>
      </c>
      <c r="E10" s="64">
        <v>3.1221459171411539</v>
      </c>
      <c r="F10" s="315"/>
      <c r="H10" s="315"/>
    </row>
    <row r="11" spans="1:8" ht="32.25" customHeight="1">
      <c r="A11" s="12" t="s">
        <v>44</v>
      </c>
      <c r="B11" s="63">
        <v>0.76885367872078803</v>
      </c>
      <c r="C11" s="63">
        <v>8.710452082147313</v>
      </c>
      <c r="D11" s="63">
        <v>-2.858927048786768</v>
      </c>
      <c r="E11" s="64">
        <v>-2.5757485804924443</v>
      </c>
      <c r="F11" s="315"/>
      <c r="H11" s="315"/>
    </row>
    <row r="12" spans="1:8" ht="32.25" customHeight="1">
      <c r="A12" s="9" t="s">
        <v>45</v>
      </c>
      <c r="B12" s="63">
        <v>4.0436611782779721</v>
      </c>
      <c r="C12" s="63">
        <v>3.421105318763324</v>
      </c>
      <c r="D12" s="63">
        <v>-7.9145405745569235</v>
      </c>
      <c r="E12" s="64">
        <v>2.7729716874807622</v>
      </c>
      <c r="F12" s="315"/>
      <c r="H12" s="315"/>
    </row>
    <row r="13" spans="1:8" ht="32.25" customHeight="1">
      <c r="A13" s="9" t="s">
        <v>46</v>
      </c>
      <c r="B13" s="63">
        <v>4.0764864795904003</v>
      </c>
      <c r="C13" s="63">
        <v>3.3720533695078387</v>
      </c>
      <c r="D13" s="63">
        <v>-10.336449903026761</v>
      </c>
      <c r="E13" s="64">
        <v>5.5489806518289129</v>
      </c>
      <c r="F13" s="315"/>
      <c r="H13" s="315"/>
    </row>
    <row r="14" spans="1:8" ht="32.25" customHeight="1">
      <c r="A14" s="9" t="s">
        <v>47</v>
      </c>
      <c r="B14" s="63">
        <v>3.0010307744896068</v>
      </c>
      <c r="C14" s="63">
        <v>2.2200429427860797</v>
      </c>
      <c r="D14" s="63">
        <v>-21.476466384287846</v>
      </c>
      <c r="E14" s="64">
        <v>20.523056956087402</v>
      </c>
      <c r="F14" s="315"/>
      <c r="H14" s="315"/>
    </row>
    <row r="15" spans="1:8" ht="32.25" customHeight="1">
      <c r="A15" s="9" t="s">
        <v>48</v>
      </c>
      <c r="B15" s="63">
        <v>-1.9549758410473288</v>
      </c>
      <c r="C15" s="63">
        <v>8.946442234923893</v>
      </c>
      <c r="D15" s="63">
        <v>-14.519482218568925</v>
      </c>
      <c r="E15" s="64">
        <v>10.714073334913294</v>
      </c>
      <c r="F15" s="315"/>
      <c r="H15" s="315"/>
    </row>
    <row r="16" spans="1:8" ht="32.25" customHeight="1">
      <c r="A16" s="15" t="s">
        <v>49</v>
      </c>
      <c r="B16" s="63">
        <v>3.9231172639603784</v>
      </c>
      <c r="C16" s="63">
        <v>6.6577250690785945</v>
      </c>
      <c r="D16" s="63">
        <v>-8.2972740272684291</v>
      </c>
      <c r="E16" s="64">
        <v>3.2019082745029266</v>
      </c>
      <c r="F16" s="315"/>
      <c r="H16" s="315"/>
    </row>
    <row r="17" spans="1:8" ht="50.25" customHeight="1">
      <c r="A17" s="66" t="s">
        <v>84</v>
      </c>
      <c r="B17" s="140">
        <v>3.6853443486173632</v>
      </c>
      <c r="C17" s="140">
        <v>2.9797154608208132</v>
      </c>
      <c r="D17" s="140">
        <v>-17.94486400000001</v>
      </c>
      <c r="E17" s="74">
        <v>15.335819007840314</v>
      </c>
      <c r="F17" s="315"/>
      <c r="G17" s="315"/>
      <c r="H17" s="315"/>
    </row>
    <row r="18" spans="1:8">
      <c r="A18" s="68"/>
      <c r="B18" s="60"/>
      <c r="C18" s="60"/>
      <c r="D18" s="60"/>
      <c r="E18" s="60"/>
    </row>
    <row r="19" spans="1:8" s="24" customFormat="1" ht="15" customHeight="1">
      <c r="A19" s="574" t="s">
        <v>53</v>
      </c>
      <c r="B19" s="574"/>
      <c r="C19" s="574"/>
      <c r="D19" s="574"/>
      <c r="E19" s="574"/>
      <c r="F19" s="211"/>
      <c r="G19" s="211"/>
      <c r="H19" s="211"/>
    </row>
    <row r="20" spans="1:8" s="24" customFormat="1" ht="15" customHeight="1">
      <c r="A20" s="29" t="s">
        <v>85</v>
      </c>
      <c r="B20" s="30"/>
      <c r="C20" s="30"/>
      <c r="D20" s="30"/>
      <c r="E20" s="31"/>
      <c r="F20" s="56"/>
      <c r="G20" s="56"/>
      <c r="H20" s="56"/>
    </row>
    <row r="21" spans="1:8" s="24" customFormat="1" ht="15" customHeight="1">
      <c r="A21" s="29" t="s">
        <v>86</v>
      </c>
      <c r="B21" s="26"/>
      <c r="C21" s="26"/>
      <c r="D21" s="22"/>
      <c r="E21" s="22"/>
      <c r="F21" s="426"/>
      <c r="G21" s="426"/>
      <c r="H21" s="426"/>
    </row>
    <row r="22" spans="1:8" s="24" customFormat="1" ht="15" customHeight="1">
      <c r="A22" s="29" t="s">
        <v>87</v>
      </c>
      <c r="B22" s="26"/>
      <c r="C22" s="26"/>
      <c r="D22" s="22"/>
      <c r="E22" s="22"/>
      <c r="F22" s="426"/>
      <c r="G22" s="426"/>
      <c r="H22" s="426"/>
    </row>
    <row r="23" spans="1:8" s="24" customFormat="1" ht="15" customHeight="1">
      <c r="A23" s="29" t="s">
        <v>88</v>
      </c>
      <c r="B23" s="26"/>
      <c r="C23" s="26"/>
      <c r="D23" s="22"/>
      <c r="E23" s="22"/>
      <c r="F23" s="426"/>
      <c r="G23" s="426"/>
      <c r="H23" s="426"/>
    </row>
    <row r="24" spans="1:8" s="24" customFormat="1" ht="15" customHeight="1">
      <c r="A24" s="29" t="s">
        <v>89</v>
      </c>
      <c r="B24" s="26"/>
      <c r="C24" s="26"/>
      <c r="D24" s="22"/>
      <c r="E24" s="22"/>
      <c r="F24" s="426"/>
      <c r="G24" s="426"/>
      <c r="H24" s="426"/>
    </row>
    <row r="25" spans="1:8" s="24" customFormat="1" ht="15" customHeight="1">
      <c r="A25" s="29" t="s">
        <v>90</v>
      </c>
      <c r="B25" s="26"/>
      <c r="C25" s="26"/>
      <c r="D25" s="22"/>
      <c r="E25" s="22"/>
      <c r="F25" s="426"/>
      <c r="G25" s="426"/>
      <c r="H25" s="426"/>
    </row>
    <row r="26" spans="1:8" s="24" customFormat="1" ht="15" customHeight="1">
      <c r="A26" s="29" t="s">
        <v>91</v>
      </c>
      <c r="B26" s="26"/>
      <c r="C26" s="26"/>
      <c r="D26" s="22"/>
      <c r="E26" s="22"/>
      <c r="F26" s="426"/>
      <c r="G26" s="426"/>
      <c r="H26" s="426"/>
    </row>
    <row r="27" spans="1:8" s="24" customFormat="1" ht="15" customHeight="1">
      <c r="A27" s="25" t="s">
        <v>92</v>
      </c>
      <c r="B27" s="26"/>
      <c r="C27" s="427"/>
      <c r="D27" s="184"/>
      <c r="E27" s="184"/>
      <c r="F27" s="57"/>
      <c r="G27" s="57"/>
      <c r="H27" s="57"/>
    </row>
    <row r="28" spans="1:8">
      <c r="A28" s="25" t="s">
        <v>51</v>
      </c>
      <c r="B28" s="32"/>
      <c r="C28" s="428"/>
      <c r="D28" s="32"/>
      <c r="E28" s="32"/>
    </row>
    <row r="29" spans="1:8">
      <c r="A29" s="25" t="s">
        <v>60</v>
      </c>
      <c r="B29" s="26"/>
      <c r="C29" s="427"/>
      <c r="D29" s="22"/>
      <c r="E29" s="22"/>
    </row>
    <row r="30" spans="1:8">
      <c r="B30" s="26"/>
      <c r="C30" s="427"/>
      <c r="D30" s="22"/>
      <c r="E30" s="22"/>
    </row>
    <row r="31" spans="1:8">
      <c r="C31" s="427"/>
    </row>
    <row r="32" spans="1:8">
      <c r="C32" s="429"/>
    </row>
    <row r="33" spans="3:3">
      <c r="C33" s="429"/>
    </row>
    <row r="34" spans="3:3">
      <c r="C34" s="429"/>
    </row>
    <row r="35" spans="3:3">
      <c r="C35" s="430"/>
    </row>
    <row r="36" spans="3:3">
      <c r="C36" s="429" t="s">
        <v>213</v>
      </c>
    </row>
    <row r="37" spans="3:3">
      <c r="C37" s="429"/>
    </row>
    <row r="38" spans="3:3">
      <c r="C38" s="429"/>
    </row>
    <row r="39" spans="3:3">
      <c r="C39" s="429"/>
    </row>
  </sheetData>
  <mergeCells count="6">
    <mergeCell ref="A19:E19"/>
    <mergeCell ref="A1:E1"/>
    <mergeCell ref="A2:E2"/>
    <mergeCell ref="A3:E3"/>
    <mergeCell ref="A4:E4"/>
    <mergeCell ref="B5:E5"/>
  </mergeCells>
  <printOptions horizontalCentered="1"/>
  <pageMargins left="0.39370078740157483" right="0.39370078740157483" top="0.98425196850393704" bottom="0.98425196850393704" header="0.31496062992125984" footer="0.31496062992125984"/>
  <pageSetup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6" tint="0.79998168889431442"/>
  </sheetPr>
  <dimension ref="A1:I76"/>
  <sheetViews>
    <sheetView zoomScale="80" zoomScaleNormal="80" workbookViewId="0">
      <selection sqref="A1:E1"/>
    </sheetView>
  </sheetViews>
  <sheetFormatPr baseColWidth="10" defaultColWidth="7.7109375" defaultRowHeight="12.75"/>
  <cols>
    <col min="1" max="1" width="34" style="2" customWidth="1"/>
    <col min="2" max="3" width="13.7109375" style="2" customWidth="1"/>
    <col min="4" max="4" width="13.7109375" style="5" customWidth="1"/>
    <col min="5" max="5" width="13.7109375" style="2" customWidth="1"/>
    <col min="6" max="220" width="11.42578125" style="2" customWidth="1"/>
    <col min="221" max="221" width="33.140625" style="2" customWidth="1"/>
    <col min="222" max="246" width="7.7109375" style="2"/>
    <col min="247" max="247" width="34" style="2" customWidth="1"/>
    <col min="248" max="251" width="13.7109375" style="2" customWidth="1"/>
    <col min="252" max="476" width="11.42578125" style="2" customWidth="1"/>
    <col min="477" max="477" width="33.140625" style="2" customWidth="1"/>
    <col min="478" max="502" width="7.7109375" style="2"/>
    <col min="503" max="503" width="34" style="2" customWidth="1"/>
    <col min="504" max="507" width="13.7109375" style="2" customWidth="1"/>
    <col min="508" max="732" width="11.42578125" style="2" customWidth="1"/>
    <col min="733" max="733" width="33.140625" style="2" customWidth="1"/>
    <col min="734" max="758" width="7.7109375" style="2"/>
    <col min="759" max="759" width="34" style="2" customWidth="1"/>
    <col min="760" max="763" width="13.7109375" style="2" customWidth="1"/>
    <col min="764" max="988" width="11.42578125" style="2" customWidth="1"/>
    <col min="989" max="989" width="33.140625" style="2" customWidth="1"/>
    <col min="990" max="1014" width="7.7109375" style="2"/>
    <col min="1015" max="1015" width="34" style="2" customWidth="1"/>
    <col min="1016" max="1019" width="13.7109375" style="2" customWidth="1"/>
    <col min="1020" max="1244" width="11.42578125" style="2" customWidth="1"/>
    <col min="1245" max="1245" width="33.140625" style="2" customWidth="1"/>
    <col min="1246" max="1270" width="7.7109375" style="2"/>
    <col min="1271" max="1271" width="34" style="2" customWidth="1"/>
    <col min="1272" max="1275" width="13.7109375" style="2" customWidth="1"/>
    <col min="1276" max="1500" width="11.42578125" style="2" customWidth="1"/>
    <col min="1501" max="1501" width="33.140625" style="2" customWidth="1"/>
    <col min="1502" max="1526" width="7.7109375" style="2"/>
    <col min="1527" max="1527" width="34" style="2" customWidth="1"/>
    <col min="1528" max="1531" width="13.7109375" style="2" customWidth="1"/>
    <col min="1532" max="1756" width="11.42578125" style="2" customWidth="1"/>
    <col min="1757" max="1757" width="33.140625" style="2" customWidth="1"/>
    <col min="1758" max="1782" width="7.7109375" style="2"/>
    <col min="1783" max="1783" width="34" style="2" customWidth="1"/>
    <col min="1784" max="1787" width="13.7109375" style="2" customWidth="1"/>
    <col min="1788" max="2012" width="11.42578125" style="2" customWidth="1"/>
    <col min="2013" max="2013" width="33.140625" style="2" customWidth="1"/>
    <col min="2014" max="2038" width="7.7109375" style="2"/>
    <col min="2039" max="2039" width="34" style="2" customWidth="1"/>
    <col min="2040" max="2043" width="13.7109375" style="2" customWidth="1"/>
    <col min="2044" max="2268" width="11.42578125" style="2" customWidth="1"/>
    <col min="2269" max="2269" width="33.140625" style="2" customWidth="1"/>
    <col min="2270" max="2294" width="7.7109375" style="2"/>
    <col min="2295" max="2295" width="34" style="2" customWidth="1"/>
    <col min="2296" max="2299" width="13.7109375" style="2" customWidth="1"/>
    <col min="2300" max="2524" width="11.42578125" style="2" customWidth="1"/>
    <col min="2525" max="2525" width="33.140625" style="2" customWidth="1"/>
    <col min="2526" max="2550" width="7.7109375" style="2"/>
    <col min="2551" max="2551" width="34" style="2" customWidth="1"/>
    <col min="2552" max="2555" width="13.7109375" style="2" customWidth="1"/>
    <col min="2556" max="2780" width="11.42578125" style="2" customWidth="1"/>
    <col min="2781" max="2781" width="33.140625" style="2" customWidth="1"/>
    <col min="2782" max="2806" width="7.7109375" style="2"/>
    <col min="2807" max="2807" width="34" style="2" customWidth="1"/>
    <col min="2808" max="2811" width="13.7109375" style="2" customWidth="1"/>
    <col min="2812" max="3036" width="11.42578125" style="2" customWidth="1"/>
    <col min="3037" max="3037" width="33.140625" style="2" customWidth="1"/>
    <col min="3038" max="3062" width="7.7109375" style="2"/>
    <col min="3063" max="3063" width="34" style="2" customWidth="1"/>
    <col min="3064" max="3067" width="13.7109375" style="2" customWidth="1"/>
    <col min="3068" max="3292" width="11.42578125" style="2" customWidth="1"/>
    <col min="3293" max="3293" width="33.140625" style="2" customWidth="1"/>
    <col min="3294" max="3318" width="7.7109375" style="2"/>
    <col min="3319" max="3319" width="34" style="2" customWidth="1"/>
    <col min="3320" max="3323" width="13.7109375" style="2" customWidth="1"/>
    <col min="3324" max="3548" width="11.42578125" style="2" customWidth="1"/>
    <col min="3549" max="3549" width="33.140625" style="2" customWidth="1"/>
    <col min="3550" max="3574" width="7.7109375" style="2"/>
    <col min="3575" max="3575" width="34" style="2" customWidth="1"/>
    <col min="3576" max="3579" width="13.7109375" style="2" customWidth="1"/>
    <col min="3580" max="3804" width="11.42578125" style="2" customWidth="1"/>
    <col min="3805" max="3805" width="33.140625" style="2" customWidth="1"/>
    <col min="3806" max="3830" width="7.7109375" style="2"/>
    <col min="3831" max="3831" width="34" style="2" customWidth="1"/>
    <col min="3832" max="3835" width="13.7109375" style="2" customWidth="1"/>
    <col min="3836" max="4060" width="11.42578125" style="2" customWidth="1"/>
    <col min="4061" max="4061" width="33.140625" style="2" customWidth="1"/>
    <col min="4062" max="4086" width="7.7109375" style="2"/>
    <col min="4087" max="4087" width="34" style="2" customWidth="1"/>
    <col min="4088" max="4091" width="13.7109375" style="2" customWidth="1"/>
    <col min="4092" max="4316" width="11.42578125" style="2" customWidth="1"/>
    <col min="4317" max="4317" width="33.140625" style="2" customWidth="1"/>
    <col min="4318" max="4342" width="7.7109375" style="2"/>
    <col min="4343" max="4343" width="34" style="2" customWidth="1"/>
    <col min="4344" max="4347" width="13.7109375" style="2" customWidth="1"/>
    <col min="4348" max="4572" width="11.42578125" style="2" customWidth="1"/>
    <col min="4573" max="4573" width="33.140625" style="2" customWidth="1"/>
    <col min="4574" max="4598" width="7.7109375" style="2"/>
    <col min="4599" max="4599" width="34" style="2" customWidth="1"/>
    <col min="4600" max="4603" width="13.7109375" style="2" customWidth="1"/>
    <col min="4604" max="4828" width="11.42578125" style="2" customWidth="1"/>
    <col min="4829" max="4829" width="33.140625" style="2" customWidth="1"/>
    <col min="4830" max="4854" width="7.7109375" style="2"/>
    <col min="4855" max="4855" width="34" style="2" customWidth="1"/>
    <col min="4856" max="4859" width="13.7109375" style="2" customWidth="1"/>
    <col min="4860" max="5084" width="11.42578125" style="2" customWidth="1"/>
    <col min="5085" max="5085" width="33.140625" style="2" customWidth="1"/>
    <col min="5086" max="5110" width="7.7109375" style="2"/>
    <col min="5111" max="5111" width="34" style="2" customWidth="1"/>
    <col min="5112" max="5115" width="13.7109375" style="2" customWidth="1"/>
    <col min="5116" max="5340" width="11.42578125" style="2" customWidth="1"/>
    <col min="5341" max="5341" width="33.140625" style="2" customWidth="1"/>
    <col min="5342" max="5366" width="7.7109375" style="2"/>
    <col min="5367" max="5367" width="34" style="2" customWidth="1"/>
    <col min="5368" max="5371" width="13.7109375" style="2" customWidth="1"/>
    <col min="5372" max="5596" width="11.42578125" style="2" customWidth="1"/>
    <col min="5597" max="5597" width="33.140625" style="2" customWidth="1"/>
    <col min="5598" max="5622" width="7.7109375" style="2"/>
    <col min="5623" max="5623" width="34" style="2" customWidth="1"/>
    <col min="5624" max="5627" width="13.7109375" style="2" customWidth="1"/>
    <col min="5628" max="5852" width="11.42578125" style="2" customWidth="1"/>
    <col min="5853" max="5853" width="33.140625" style="2" customWidth="1"/>
    <col min="5854" max="5878" width="7.7109375" style="2"/>
    <col min="5879" max="5879" width="34" style="2" customWidth="1"/>
    <col min="5880" max="5883" width="13.7109375" style="2" customWidth="1"/>
    <col min="5884" max="6108" width="11.42578125" style="2" customWidth="1"/>
    <col min="6109" max="6109" width="33.140625" style="2" customWidth="1"/>
    <col min="6110" max="6134" width="7.7109375" style="2"/>
    <col min="6135" max="6135" width="34" style="2" customWidth="1"/>
    <col min="6136" max="6139" width="13.7109375" style="2" customWidth="1"/>
    <col min="6140" max="6364" width="11.42578125" style="2" customWidth="1"/>
    <col min="6365" max="6365" width="33.140625" style="2" customWidth="1"/>
    <col min="6366" max="6390" width="7.7109375" style="2"/>
    <col min="6391" max="6391" width="34" style="2" customWidth="1"/>
    <col min="6392" max="6395" width="13.7109375" style="2" customWidth="1"/>
    <col min="6396" max="6620" width="11.42578125" style="2" customWidth="1"/>
    <col min="6621" max="6621" width="33.140625" style="2" customWidth="1"/>
    <col min="6622" max="6646" width="7.7109375" style="2"/>
    <col min="6647" max="6647" width="34" style="2" customWidth="1"/>
    <col min="6648" max="6651" width="13.7109375" style="2" customWidth="1"/>
    <col min="6652" max="6876" width="11.42578125" style="2" customWidth="1"/>
    <col min="6877" max="6877" width="33.140625" style="2" customWidth="1"/>
    <col min="6878" max="6902" width="7.7109375" style="2"/>
    <col min="6903" max="6903" width="34" style="2" customWidth="1"/>
    <col min="6904" max="6907" width="13.7109375" style="2" customWidth="1"/>
    <col min="6908" max="7132" width="11.42578125" style="2" customWidth="1"/>
    <col min="7133" max="7133" width="33.140625" style="2" customWidth="1"/>
    <col min="7134" max="7158" width="7.7109375" style="2"/>
    <col min="7159" max="7159" width="34" style="2" customWidth="1"/>
    <col min="7160" max="7163" width="13.7109375" style="2" customWidth="1"/>
    <col min="7164" max="7388" width="11.42578125" style="2" customWidth="1"/>
    <col min="7389" max="7389" width="33.140625" style="2" customWidth="1"/>
    <col min="7390" max="7414" width="7.7109375" style="2"/>
    <col min="7415" max="7415" width="34" style="2" customWidth="1"/>
    <col min="7416" max="7419" width="13.7109375" style="2" customWidth="1"/>
    <col min="7420" max="7644" width="11.42578125" style="2" customWidth="1"/>
    <col min="7645" max="7645" width="33.140625" style="2" customWidth="1"/>
    <col min="7646" max="7670" width="7.7109375" style="2"/>
    <col min="7671" max="7671" width="34" style="2" customWidth="1"/>
    <col min="7672" max="7675" width="13.7109375" style="2" customWidth="1"/>
    <col min="7676" max="7900" width="11.42578125" style="2" customWidth="1"/>
    <col min="7901" max="7901" width="33.140625" style="2" customWidth="1"/>
    <col min="7902" max="7926" width="7.7109375" style="2"/>
    <col min="7927" max="7927" width="34" style="2" customWidth="1"/>
    <col min="7928" max="7931" width="13.7109375" style="2" customWidth="1"/>
    <col min="7932" max="8156" width="11.42578125" style="2" customWidth="1"/>
    <col min="8157" max="8157" width="33.140625" style="2" customWidth="1"/>
    <col min="8158" max="8182" width="7.7109375" style="2"/>
    <col min="8183" max="8183" width="34" style="2" customWidth="1"/>
    <col min="8184" max="8187" width="13.7109375" style="2" customWidth="1"/>
    <col min="8188" max="8412" width="11.42578125" style="2" customWidth="1"/>
    <col min="8413" max="8413" width="33.140625" style="2" customWidth="1"/>
    <col min="8414" max="8438" width="7.7109375" style="2"/>
    <col min="8439" max="8439" width="34" style="2" customWidth="1"/>
    <col min="8440" max="8443" width="13.7109375" style="2" customWidth="1"/>
    <col min="8444" max="8668" width="11.42578125" style="2" customWidth="1"/>
    <col min="8669" max="8669" width="33.140625" style="2" customWidth="1"/>
    <col min="8670" max="8694" width="7.7109375" style="2"/>
    <col min="8695" max="8695" width="34" style="2" customWidth="1"/>
    <col min="8696" max="8699" width="13.7109375" style="2" customWidth="1"/>
    <col min="8700" max="8924" width="11.42578125" style="2" customWidth="1"/>
    <col min="8925" max="8925" width="33.140625" style="2" customWidth="1"/>
    <col min="8926" max="8950" width="7.7109375" style="2"/>
    <col min="8951" max="8951" width="34" style="2" customWidth="1"/>
    <col min="8952" max="8955" width="13.7109375" style="2" customWidth="1"/>
    <col min="8956" max="9180" width="11.42578125" style="2" customWidth="1"/>
    <col min="9181" max="9181" width="33.140625" style="2" customWidth="1"/>
    <col min="9182" max="9206" width="7.7109375" style="2"/>
    <col min="9207" max="9207" width="34" style="2" customWidth="1"/>
    <col min="9208" max="9211" width="13.7109375" style="2" customWidth="1"/>
    <col min="9212" max="9436" width="11.42578125" style="2" customWidth="1"/>
    <col min="9437" max="9437" width="33.140625" style="2" customWidth="1"/>
    <col min="9438" max="9462" width="7.7109375" style="2"/>
    <col min="9463" max="9463" width="34" style="2" customWidth="1"/>
    <col min="9464" max="9467" width="13.7109375" style="2" customWidth="1"/>
    <col min="9468" max="9692" width="11.42578125" style="2" customWidth="1"/>
    <col min="9693" max="9693" width="33.140625" style="2" customWidth="1"/>
    <col min="9694" max="9718" width="7.7109375" style="2"/>
    <col min="9719" max="9719" width="34" style="2" customWidth="1"/>
    <col min="9720" max="9723" width="13.7109375" style="2" customWidth="1"/>
    <col min="9724" max="9948" width="11.42578125" style="2" customWidth="1"/>
    <col min="9949" max="9949" width="33.140625" style="2" customWidth="1"/>
    <col min="9950" max="9974" width="7.7109375" style="2"/>
    <col min="9975" max="9975" width="34" style="2" customWidth="1"/>
    <col min="9976" max="9979" width="13.7109375" style="2" customWidth="1"/>
    <col min="9980" max="10204" width="11.42578125" style="2" customWidth="1"/>
    <col min="10205" max="10205" width="33.140625" style="2" customWidth="1"/>
    <col min="10206" max="10230" width="7.7109375" style="2"/>
    <col min="10231" max="10231" width="34" style="2" customWidth="1"/>
    <col min="10232" max="10235" width="13.7109375" style="2" customWidth="1"/>
    <col min="10236" max="10460" width="11.42578125" style="2" customWidth="1"/>
    <col min="10461" max="10461" width="33.140625" style="2" customWidth="1"/>
    <col min="10462" max="10486" width="7.7109375" style="2"/>
    <col min="10487" max="10487" width="34" style="2" customWidth="1"/>
    <col min="10488" max="10491" width="13.7109375" style="2" customWidth="1"/>
    <col min="10492" max="10716" width="11.42578125" style="2" customWidth="1"/>
    <col min="10717" max="10717" width="33.140625" style="2" customWidth="1"/>
    <col min="10718" max="10742" width="7.7109375" style="2"/>
    <col min="10743" max="10743" width="34" style="2" customWidth="1"/>
    <col min="10744" max="10747" width="13.7109375" style="2" customWidth="1"/>
    <col min="10748" max="10972" width="11.42578125" style="2" customWidth="1"/>
    <col min="10973" max="10973" width="33.140625" style="2" customWidth="1"/>
    <col min="10974" max="10998" width="7.7109375" style="2"/>
    <col min="10999" max="10999" width="34" style="2" customWidth="1"/>
    <col min="11000" max="11003" width="13.7109375" style="2" customWidth="1"/>
    <col min="11004" max="11228" width="11.42578125" style="2" customWidth="1"/>
    <col min="11229" max="11229" width="33.140625" style="2" customWidth="1"/>
    <col min="11230" max="11254" width="7.7109375" style="2"/>
    <col min="11255" max="11255" width="34" style="2" customWidth="1"/>
    <col min="11256" max="11259" width="13.7109375" style="2" customWidth="1"/>
    <col min="11260" max="11484" width="11.42578125" style="2" customWidth="1"/>
    <col min="11485" max="11485" width="33.140625" style="2" customWidth="1"/>
    <col min="11486" max="11510" width="7.7109375" style="2"/>
    <col min="11511" max="11511" width="34" style="2" customWidth="1"/>
    <col min="11512" max="11515" width="13.7109375" style="2" customWidth="1"/>
    <col min="11516" max="11740" width="11.42578125" style="2" customWidth="1"/>
    <col min="11741" max="11741" width="33.140625" style="2" customWidth="1"/>
    <col min="11742" max="11766" width="7.7109375" style="2"/>
    <col min="11767" max="11767" width="34" style="2" customWidth="1"/>
    <col min="11768" max="11771" width="13.7109375" style="2" customWidth="1"/>
    <col min="11772" max="11996" width="11.42578125" style="2" customWidth="1"/>
    <col min="11997" max="11997" width="33.140625" style="2" customWidth="1"/>
    <col min="11998" max="12022" width="7.7109375" style="2"/>
    <col min="12023" max="12023" width="34" style="2" customWidth="1"/>
    <col min="12024" max="12027" width="13.7109375" style="2" customWidth="1"/>
    <col min="12028" max="12252" width="11.42578125" style="2" customWidth="1"/>
    <col min="12253" max="12253" width="33.140625" style="2" customWidth="1"/>
    <col min="12254" max="12278" width="7.7109375" style="2"/>
    <col min="12279" max="12279" width="34" style="2" customWidth="1"/>
    <col min="12280" max="12283" width="13.7109375" style="2" customWidth="1"/>
    <col min="12284" max="12508" width="11.42578125" style="2" customWidth="1"/>
    <col min="12509" max="12509" width="33.140625" style="2" customWidth="1"/>
    <col min="12510" max="12534" width="7.7109375" style="2"/>
    <col min="12535" max="12535" width="34" style="2" customWidth="1"/>
    <col min="12536" max="12539" width="13.7109375" style="2" customWidth="1"/>
    <col min="12540" max="12764" width="11.42578125" style="2" customWidth="1"/>
    <col min="12765" max="12765" width="33.140625" style="2" customWidth="1"/>
    <col min="12766" max="12790" width="7.7109375" style="2"/>
    <col min="12791" max="12791" width="34" style="2" customWidth="1"/>
    <col min="12792" max="12795" width="13.7109375" style="2" customWidth="1"/>
    <col min="12796" max="13020" width="11.42578125" style="2" customWidth="1"/>
    <col min="13021" max="13021" width="33.140625" style="2" customWidth="1"/>
    <col min="13022" max="13046" width="7.7109375" style="2"/>
    <col min="13047" max="13047" width="34" style="2" customWidth="1"/>
    <col min="13048" max="13051" width="13.7109375" style="2" customWidth="1"/>
    <col min="13052" max="13276" width="11.42578125" style="2" customWidth="1"/>
    <col min="13277" max="13277" width="33.140625" style="2" customWidth="1"/>
    <col min="13278" max="13302" width="7.7109375" style="2"/>
    <col min="13303" max="13303" width="34" style="2" customWidth="1"/>
    <col min="13304" max="13307" width="13.7109375" style="2" customWidth="1"/>
    <col min="13308" max="13532" width="11.42578125" style="2" customWidth="1"/>
    <col min="13533" max="13533" width="33.140625" style="2" customWidth="1"/>
    <col min="13534" max="13558" width="7.7109375" style="2"/>
    <col min="13559" max="13559" width="34" style="2" customWidth="1"/>
    <col min="13560" max="13563" width="13.7109375" style="2" customWidth="1"/>
    <col min="13564" max="13788" width="11.42578125" style="2" customWidth="1"/>
    <col min="13789" max="13789" width="33.140625" style="2" customWidth="1"/>
    <col min="13790" max="13814" width="7.7109375" style="2"/>
    <col min="13815" max="13815" width="34" style="2" customWidth="1"/>
    <col min="13816" max="13819" width="13.7109375" style="2" customWidth="1"/>
    <col min="13820" max="14044" width="11.42578125" style="2" customWidth="1"/>
    <col min="14045" max="14045" width="33.140625" style="2" customWidth="1"/>
    <col min="14046" max="14070" width="7.7109375" style="2"/>
    <col min="14071" max="14071" width="34" style="2" customWidth="1"/>
    <col min="14072" max="14075" width="13.7109375" style="2" customWidth="1"/>
    <col min="14076" max="14300" width="11.42578125" style="2" customWidth="1"/>
    <col min="14301" max="14301" width="33.140625" style="2" customWidth="1"/>
    <col min="14302" max="14326" width="7.7109375" style="2"/>
    <col min="14327" max="14327" width="34" style="2" customWidth="1"/>
    <col min="14328" max="14331" width="13.7109375" style="2" customWidth="1"/>
    <col min="14332" max="14556" width="11.42578125" style="2" customWidth="1"/>
    <col min="14557" max="14557" width="33.140625" style="2" customWidth="1"/>
    <col min="14558" max="14582" width="7.7109375" style="2"/>
    <col min="14583" max="14583" width="34" style="2" customWidth="1"/>
    <col min="14584" max="14587" width="13.7109375" style="2" customWidth="1"/>
    <col min="14588" max="14812" width="11.42578125" style="2" customWidth="1"/>
    <col min="14813" max="14813" width="33.140625" style="2" customWidth="1"/>
    <col min="14814" max="14838" width="7.7109375" style="2"/>
    <col min="14839" max="14839" width="34" style="2" customWidth="1"/>
    <col min="14840" max="14843" width="13.7109375" style="2" customWidth="1"/>
    <col min="14844" max="15068" width="11.42578125" style="2" customWidth="1"/>
    <col min="15069" max="15069" width="33.140625" style="2" customWidth="1"/>
    <col min="15070" max="15094" width="7.7109375" style="2"/>
    <col min="15095" max="15095" width="34" style="2" customWidth="1"/>
    <col min="15096" max="15099" width="13.7109375" style="2" customWidth="1"/>
    <col min="15100" max="15324" width="11.42578125" style="2" customWidth="1"/>
    <col min="15325" max="15325" width="33.140625" style="2" customWidth="1"/>
    <col min="15326" max="15350" width="7.7109375" style="2"/>
    <col min="15351" max="15351" width="34" style="2" customWidth="1"/>
    <col min="15352" max="15355" width="13.7109375" style="2" customWidth="1"/>
    <col min="15356" max="15580" width="11.42578125" style="2" customWidth="1"/>
    <col min="15581" max="15581" width="33.140625" style="2" customWidth="1"/>
    <col min="15582" max="15606" width="7.7109375" style="2"/>
    <col min="15607" max="15607" width="34" style="2" customWidth="1"/>
    <col min="15608" max="15611" width="13.7109375" style="2" customWidth="1"/>
    <col min="15612" max="15836" width="11.42578125" style="2" customWidth="1"/>
    <col min="15837" max="15837" width="33.140625" style="2" customWidth="1"/>
    <col min="15838" max="15862" width="7.7109375" style="2"/>
    <col min="15863" max="15863" width="34" style="2" customWidth="1"/>
    <col min="15864" max="15867" width="13.7109375" style="2" customWidth="1"/>
    <col min="15868" max="16092" width="11.42578125" style="2" customWidth="1"/>
    <col min="16093" max="16093" width="33.140625" style="2" customWidth="1"/>
    <col min="16094" max="16118" width="7.7109375" style="2"/>
    <col min="16119" max="16119" width="34" style="2" customWidth="1"/>
    <col min="16120" max="16123" width="13.7109375" style="2" customWidth="1"/>
    <col min="16124" max="16348" width="11.42578125" style="2" customWidth="1"/>
    <col min="16349" max="16349" width="33.140625" style="2" customWidth="1"/>
    <col min="16350" max="16384" width="7.7109375" style="2"/>
  </cols>
  <sheetData>
    <row r="1" spans="1:9" s="51" customFormat="1" ht="15" customHeight="1">
      <c r="A1" s="553" t="s">
        <v>35</v>
      </c>
      <c r="B1" s="553"/>
      <c r="C1" s="553"/>
      <c r="D1" s="553"/>
      <c r="E1" s="553"/>
      <c r="F1" s="1"/>
    </row>
    <row r="2" spans="1:9" ht="16.5" customHeight="1">
      <c r="A2" s="564" t="s">
        <v>36</v>
      </c>
      <c r="B2" s="564"/>
      <c r="C2" s="564"/>
      <c r="D2" s="564"/>
      <c r="E2" s="564"/>
      <c r="F2" s="3"/>
    </row>
    <row r="3" spans="1:9" ht="13.5" customHeight="1">
      <c r="A3" s="563" t="s">
        <v>37</v>
      </c>
      <c r="B3" s="563"/>
      <c r="C3" s="563"/>
      <c r="D3" s="563"/>
      <c r="E3" s="563"/>
      <c r="F3" s="1"/>
    </row>
    <row r="4" spans="1:9" s="14" customFormat="1" ht="32.25" customHeight="1">
      <c r="A4" s="577" t="s">
        <v>220</v>
      </c>
      <c r="B4" s="577"/>
      <c r="C4" s="577"/>
      <c r="D4" s="577"/>
      <c r="E4" s="577"/>
      <c r="G4" s="308"/>
      <c r="H4" s="308"/>
    </row>
    <row r="5" spans="1:9" ht="32.450000000000003" customHeight="1">
      <c r="A5" s="70" t="s">
        <v>38</v>
      </c>
      <c r="B5" s="578" t="s">
        <v>95</v>
      </c>
      <c r="C5" s="579"/>
      <c r="D5" s="579"/>
      <c r="E5" s="579"/>
    </row>
    <row r="6" spans="1:9" ht="23.25" customHeight="1">
      <c r="A6" s="71"/>
      <c r="B6" s="7">
        <v>2018</v>
      </c>
      <c r="C6" s="541" t="s">
        <v>207</v>
      </c>
      <c r="D6" s="541" t="s">
        <v>206</v>
      </c>
      <c r="E6" s="541" t="s">
        <v>214</v>
      </c>
      <c r="G6" s="438"/>
      <c r="H6" s="438"/>
    </row>
    <row r="7" spans="1:9" s="14" customFormat="1" ht="32.25" customHeight="1">
      <c r="A7" s="9" t="s">
        <v>40</v>
      </c>
      <c r="B7" s="10">
        <v>3334.807395427827</v>
      </c>
      <c r="C7" s="10">
        <v>3324.9249209311815</v>
      </c>
      <c r="D7" s="10">
        <v>3540.5422221927506</v>
      </c>
      <c r="E7" s="10">
        <v>2979.6245245382879</v>
      </c>
      <c r="F7" s="300"/>
      <c r="G7" s="439"/>
      <c r="H7" s="439"/>
      <c r="I7" s="300"/>
    </row>
    <row r="8" spans="1:9" s="14" customFormat="1" ht="32.25" customHeight="1">
      <c r="A8" s="12" t="s">
        <v>41</v>
      </c>
      <c r="B8" s="10">
        <v>3845.9966014452816</v>
      </c>
      <c r="C8" s="10">
        <v>4031.652887953036</v>
      </c>
      <c r="D8" s="10">
        <v>3465.9380710491532</v>
      </c>
      <c r="E8" s="10">
        <v>3764.6983258039422</v>
      </c>
      <c r="F8" s="300"/>
      <c r="G8" s="439"/>
      <c r="H8" s="439"/>
      <c r="I8" s="300"/>
    </row>
    <row r="9" spans="1:9" s="14" customFormat="1" ht="32.25" customHeight="1">
      <c r="A9" s="12" t="s">
        <v>96</v>
      </c>
      <c r="B9" s="10">
        <v>22155.679699242701</v>
      </c>
      <c r="C9" s="10">
        <v>22402.36052509673</v>
      </c>
      <c r="D9" s="10">
        <v>17297.261716650886</v>
      </c>
      <c r="E9" s="10">
        <v>20554.399455049013</v>
      </c>
      <c r="F9" s="300"/>
      <c r="G9" s="439"/>
      <c r="H9" s="439"/>
      <c r="I9" s="300"/>
    </row>
    <row r="10" spans="1:9" s="14" customFormat="1" ht="32.25" customHeight="1">
      <c r="A10" s="12" t="s">
        <v>97</v>
      </c>
      <c r="B10" s="10">
        <v>3500.9335910501372</v>
      </c>
      <c r="C10" s="10">
        <v>3568.7056856147797</v>
      </c>
      <c r="D10" s="10">
        <v>3237.109676370857</v>
      </c>
      <c r="E10" s="10">
        <v>3299.9245862289226</v>
      </c>
      <c r="F10" s="300"/>
      <c r="G10" s="439"/>
      <c r="H10" s="439"/>
      <c r="I10" s="300"/>
    </row>
    <row r="11" spans="1:9" s="14" customFormat="1" ht="32.25" customHeight="1">
      <c r="A11" s="12" t="s">
        <v>98</v>
      </c>
      <c r="B11" s="10">
        <v>1551.9426949350657</v>
      </c>
      <c r="C11" s="10">
        <v>1664.4169054675774</v>
      </c>
      <c r="D11" s="10">
        <v>1595.8784891392738</v>
      </c>
      <c r="E11" s="10">
        <v>1534.1965816998738</v>
      </c>
      <c r="F11" s="300"/>
      <c r="G11" s="439"/>
      <c r="H11" s="439"/>
      <c r="I11" s="300"/>
    </row>
    <row r="12" spans="1:9" s="14" customFormat="1" ht="32.25" customHeight="1">
      <c r="A12" s="9" t="s">
        <v>45</v>
      </c>
      <c r="B12" s="10">
        <v>4700.4669032336578</v>
      </c>
      <c r="C12" s="10">
        <v>4855.9990560330889</v>
      </c>
      <c r="D12" s="10">
        <v>4467.2718603846524</v>
      </c>
      <c r="E12" s="10">
        <v>4588.7569016837215</v>
      </c>
      <c r="F12" s="300"/>
      <c r="G12" s="439"/>
      <c r="H12" s="439"/>
      <c r="I12" s="300"/>
    </row>
    <row r="13" spans="1:9" s="14" customFormat="1" ht="32.25" customHeight="1">
      <c r="A13" s="9" t="s">
        <v>46</v>
      </c>
      <c r="B13" s="10">
        <v>4361.410830348279</v>
      </c>
      <c r="C13" s="10">
        <v>4505.8845115312288</v>
      </c>
      <c r="D13" s="10">
        <v>4039.417258789204</v>
      </c>
      <c r="E13" s="10">
        <v>4263.3852763331379</v>
      </c>
      <c r="F13" s="300"/>
      <c r="G13" s="439"/>
      <c r="H13" s="439"/>
      <c r="I13" s="300"/>
    </row>
    <row r="14" spans="1:9" s="14" customFormat="1" ht="32.25" customHeight="1">
      <c r="A14" s="9" t="s">
        <v>99</v>
      </c>
      <c r="B14" s="10">
        <v>16427.959266035014</v>
      </c>
      <c r="C14" s="10">
        <v>16512.605788041841</v>
      </c>
      <c r="D14" s="10">
        <v>12731.707217341396</v>
      </c>
      <c r="E14" s="10">
        <v>15093.732411710824</v>
      </c>
      <c r="F14" s="300"/>
      <c r="G14" s="439"/>
      <c r="H14" s="439"/>
      <c r="I14" s="300"/>
    </row>
    <row r="15" spans="1:9" s="14" customFormat="1" ht="32.25" customHeight="1">
      <c r="A15" s="9" t="s">
        <v>48</v>
      </c>
      <c r="B15" s="10">
        <v>4171.9339437369517</v>
      </c>
      <c r="C15" s="10">
        <v>4461.5094331687596</v>
      </c>
      <c r="D15" s="10">
        <v>3763.765386319611</v>
      </c>
      <c r="E15" s="10">
        <v>4101.5117500013439</v>
      </c>
      <c r="F15" s="300"/>
      <c r="G15" s="300"/>
      <c r="H15" s="439"/>
      <c r="I15" s="300"/>
    </row>
    <row r="16" spans="1:9" s="14" customFormat="1" ht="32.25" customHeight="1">
      <c r="A16" s="15" t="s">
        <v>49</v>
      </c>
      <c r="B16" s="10">
        <v>3477.7790958356195</v>
      </c>
      <c r="C16" s="10">
        <v>3698.1611309387699</v>
      </c>
      <c r="D16" s="10">
        <v>3382.0143153595418</v>
      </c>
      <c r="E16" s="10">
        <v>3481.652633324637</v>
      </c>
      <c r="F16" s="300"/>
      <c r="G16" s="439"/>
      <c r="H16" s="439"/>
      <c r="I16" s="300"/>
    </row>
    <row r="17" spans="1:9" s="14" customFormat="1" ht="50.25" customHeight="1">
      <c r="A17" s="73" t="s">
        <v>100</v>
      </c>
      <c r="B17" s="314">
        <v>10050.653317609993</v>
      </c>
      <c r="C17" s="314">
        <v>10202.872970411188</v>
      </c>
      <c r="D17" s="314">
        <v>8255.1786022213255</v>
      </c>
      <c r="E17" s="314">
        <v>9391.8714174673987</v>
      </c>
      <c r="F17" s="300"/>
      <c r="G17" s="439"/>
      <c r="H17" s="300"/>
      <c r="I17" s="300"/>
    </row>
    <row r="18" spans="1:9">
      <c r="A18" s="75"/>
      <c r="B18" s="36"/>
      <c r="C18" s="36"/>
      <c r="D18" s="36"/>
      <c r="E18" s="5"/>
      <c r="F18" s="5"/>
    </row>
    <row r="19" spans="1:9" ht="12.75" customHeight="1">
      <c r="A19" s="574" t="s">
        <v>53</v>
      </c>
      <c r="B19" s="574"/>
      <c r="C19" s="574"/>
      <c r="D19" s="574"/>
      <c r="E19" s="574"/>
      <c r="F19" s="5"/>
    </row>
    <row r="20" spans="1:9" s="24" customFormat="1">
      <c r="A20" s="77" t="s">
        <v>101</v>
      </c>
      <c r="D20" s="23"/>
    </row>
    <row r="21" spans="1:9" s="24" customFormat="1">
      <c r="A21" s="77" t="s">
        <v>102</v>
      </c>
      <c r="D21" s="23"/>
    </row>
    <row r="22" spans="1:9" s="24" customFormat="1">
      <c r="A22" s="76" t="s">
        <v>103</v>
      </c>
      <c r="B22" s="36"/>
      <c r="C22" s="36"/>
      <c r="D22" s="36"/>
    </row>
    <row r="23" spans="1:9" s="24" customFormat="1">
      <c r="A23" s="76" t="s">
        <v>104</v>
      </c>
      <c r="B23" s="185"/>
      <c r="C23" s="185"/>
      <c r="D23" s="185"/>
      <c r="E23" s="186"/>
      <c r="F23" s="186"/>
    </row>
    <row r="24" spans="1:9" s="24" customFormat="1">
      <c r="A24" s="76" t="s">
        <v>105</v>
      </c>
      <c r="B24" s="186"/>
      <c r="C24" s="186"/>
      <c r="D24" s="185"/>
      <c r="E24" s="186"/>
      <c r="F24" s="186"/>
    </row>
    <row r="25" spans="1:9" ht="15" customHeight="1">
      <c r="A25" s="536" t="s">
        <v>51</v>
      </c>
      <c r="B25" s="538"/>
      <c r="C25" s="188"/>
      <c r="D25" s="188"/>
      <c r="E25" s="187"/>
      <c r="F25" s="187"/>
    </row>
    <row r="26" spans="1:9">
      <c r="A26" s="536" t="s">
        <v>60</v>
      </c>
      <c r="B26" s="26"/>
      <c r="C26" s="212"/>
      <c r="D26" s="212"/>
      <c r="E26" s="212"/>
      <c r="F26" s="212"/>
    </row>
    <row r="27" spans="1:9">
      <c r="A27" s="212"/>
      <c r="B27" s="212"/>
      <c r="C27" s="212"/>
      <c r="D27" s="212"/>
      <c r="E27" s="212"/>
      <c r="F27" s="212"/>
    </row>
    <row r="28" spans="1:9">
      <c r="A28" s="212"/>
      <c r="B28" s="212"/>
      <c r="C28" s="212"/>
      <c r="D28" s="212"/>
      <c r="E28" s="212"/>
      <c r="F28" s="212"/>
    </row>
    <row r="29" spans="1:9">
      <c r="A29" s="212"/>
      <c r="B29" s="212"/>
      <c r="C29" s="212"/>
      <c r="D29" s="212"/>
      <c r="E29" s="212"/>
      <c r="F29" s="212"/>
    </row>
    <row r="30" spans="1:9">
      <c r="A30" s="212"/>
      <c r="B30" s="212"/>
      <c r="C30" s="212"/>
      <c r="D30" s="212"/>
      <c r="E30" s="212"/>
      <c r="F30" s="212"/>
    </row>
    <row r="31" spans="1:9">
      <c r="A31" s="212"/>
      <c r="B31" s="213"/>
      <c r="C31" s="213"/>
      <c r="D31" s="213"/>
      <c r="E31" s="213"/>
      <c r="F31" s="212"/>
    </row>
    <row r="32" spans="1:9">
      <c r="A32" s="212"/>
      <c r="B32" s="214"/>
      <c r="C32" s="214"/>
      <c r="D32" s="214"/>
      <c r="E32" s="214"/>
      <c r="F32" s="212"/>
    </row>
    <row r="33" spans="1:6">
      <c r="A33" s="212"/>
      <c r="B33" s="212"/>
      <c r="C33" s="212"/>
      <c r="D33" s="212"/>
      <c r="E33" s="212"/>
      <c r="F33" s="212"/>
    </row>
    <row r="34" spans="1:6">
      <c r="A34" s="212"/>
      <c r="B34" s="212"/>
      <c r="C34" s="212"/>
      <c r="D34" s="212"/>
      <c r="E34" s="212"/>
      <c r="F34" s="212"/>
    </row>
    <row r="35" spans="1:6">
      <c r="A35" s="212"/>
      <c r="B35" s="212"/>
      <c r="C35" s="212"/>
      <c r="D35" s="212"/>
      <c r="E35" s="212"/>
      <c r="F35" s="212"/>
    </row>
    <row r="36" spans="1:6">
      <c r="A36" s="212"/>
      <c r="B36" s="212"/>
      <c r="C36" s="212"/>
      <c r="D36" s="212"/>
      <c r="E36" s="212"/>
      <c r="F36" s="212"/>
    </row>
    <row r="37" spans="1:6">
      <c r="A37" s="212"/>
      <c r="B37" s="212"/>
      <c r="C37" s="212"/>
      <c r="D37" s="212"/>
      <c r="E37" s="212"/>
      <c r="F37" s="212"/>
    </row>
    <row r="38" spans="1:6">
      <c r="A38" s="212"/>
      <c r="B38" s="212"/>
      <c r="C38" s="212"/>
      <c r="D38" s="212"/>
      <c r="E38" s="212"/>
      <c r="F38" s="212"/>
    </row>
    <row r="39" spans="1:6">
      <c r="A39" s="212"/>
      <c r="B39" s="212"/>
      <c r="C39" s="212"/>
      <c r="D39" s="212"/>
      <c r="E39" s="212"/>
      <c r="F39" s="212"/>
    </row>
    <row r="40" spans="1:6">
      <c r="A40" s="212"/>
      <c r="B40" s="212"/>
      <c r="C40" s="212"/>
      <c r="D40" s="212"/>
      <c r="E40" s="212"/>
      <c r="F40" s="212"/>
    </row>
    <row r="41" spans="1:6">
      <c r="A41" s="212"/>
      <c r="B41" s="212"/>
      <c r="C41" s="212"/>
      <c r="D41" s="212"/>
      <c r="E41" s="212"/>
      <c r="F41" s="212"/>
    </row>
    <row r="42" spans="1:6">
      <c r="A42" s="23"/>
      <c r="B42" s="80"/>
      <c r="C42" s="80"/>
      <c r="D42" s="80"/>
    </row>
    <row r="43" spans="1:6">
      <c r="A43" s="23"/>
      <c r="B43" s="80"/>
      <c r="C43" s="80"/>
      <c r="D43" s="80"/>
    </row>
    <row r="44" spans="1:6">
      <c r="A44" s="23"/>
      <c r="B44" s="23"/>
      <c r="C44" s="23"/>
      <c r="D44" s="23"/>
    </row>
    <row r="45" spans="1:6">
      <c r="A45" s="23"/>
      <c r="B45" s="23"/>
      <c r="C45" s="23"/>
      <c r="D45" s="23"/>
    </row>
    <row r="46" spans="1:6">
      <c r="A46" s="23"/>
      <c r="B46" s="23"/>
      <c r="C46" s="23"/>
      <c r="D46" s="23"/>
    </row>
    <row r="47" spans="1:6">
      <c r="A47" s="23"/>
      <c r="B47" s="23"/>
      <c r="C47" s="23"/>
      <c r="D47" s="23"/>
    </row>
    <row r="48" spans="1:6">
      <c r="A48" s="23"/>
      <c r="B48" s="23"/>
      <c r="C48" s="23"/>
      <c r="D48" s="23"/>
    </row>
    <row r="49" spans="1:4">
      <c r="A49" s="23"/>
      <c r="B49" s="23"/>
      <c r="C49" s="23"/>
      <c r="D49" s="23"/>
    </row>
    <row r="50" spans="1:4">
      <c r="A50" s="23"/>
      <c r="B50" s="23"/>
      <c r="C50" s="23"/>
      <c r="D50" s="23"/>
    </row>
    <row r="51" spans="1:4">
      <c r="A51" s="23"/>
      <c r="B51" s="23"/>
      <c r="C51" s="23"/>
      <c r="D51" s="23"/>
    </row>
    <row r="52" spans="1:4">
      <c r="A52" s="23"/>
      <c r="B52" s="23"/>
      <c r="C52" s="23"/>
      <c r="D52" s="23"/>
    </row>
    <row r="53" spans="1:4">
      <c r="A53" s="23"/>
      <c r="B53" s="23"/>
      <c r="C53" s="23"/>
      <c r="D53" s="23"/>
    </row>
    <row r="54" spans="1:4">
      <c r="A54" s="23"/>
      <c r="B54" s="23"/>
      <c r="C54" s="23"/>
      <c r="D54" s="23"/>
    </row>
    <row r="55" spans="1:4">
      <c r="A55" s="23"/>
      <c r="B55" s="23"/>
      <c r="C55" s="23"/>
      <c r="D55" s="23"/>
    </row>
    <row r="56" spans="1:4">
      <c r="A56" s="23"/>
      <c r="B56" s="23"/>
      <c r="C56" s="23"/>
      <c r="D56" s="23"/>
    </row>
    <row r="57" spans="1:4">
      <c r="A57" s="23"/>
      <c r="B57" s="23"/>
      <c r="C57" s="23"/>
      <c r="D57" s="23"/>
    </row>
    <row r="58" spans="1:4">
      <c r="A58" s="23"/>
      <c r="B58" s="23"/>
      <c r="C58" s="23"/>
      <c r="D58" s="23"/>
    </row>
    <row r="59" spans="1:4">
      <c r="A59" s="23"/>
      <c r="B59" s="23"/>
      <c r="C59" s="23"/>
      <c r="D59" s="23"/>
    </row>
    <row r="60" spans="1:4">
      <c r="A60" s="23"/>
      <c r="B60" s="23"/>
      <c r="C60" s="23"/>
      <c r="D60" s="23"/>
    </row>
    <row r="61" spans="1:4">
      <c r="A61" s="23"/>
      <c r="B61" s="23"/>
      <c r="C61" s="23"/>
      <c r="D61" s="23"/>
    </row>
    <row r="62" spans="1:4">
      <c r="A62" s="23"/>
      <c r="B62" s="23"/>
      <c r="C62" s="23"/>
      <c r="D62" s="23"/>
    </row>
    <row r="63" spans="1:4">
      <c r="A63" s="23"/>
      <c r="B63" s="24"/>
      <c r="C63" s="24"/>
      <c r="D63" s="23"/>
    </row>
    <row r="64" spans="1:4">
      <c r="A64" s="23"/>
      <c r="B64" s="24"/>
      <c r="C64" s="24"/>
      <c r="D64" s="23"/>
    </row>
    <row r="65" spans="1:4">
      <c r="A65" s="23"/>
      <c r="B65" s="24"/>
      <c r="C65" s="24"/>
      <c r="D65" s="23"/>
    </row>
    <row r="66" spans="1:4">
      <c r="A66" s="23"/>
      <c r="B66" s="24"/>
      <c r="C66" s="24"/>
      <c r="D66" s="23"/>
    </row>
    <row r="67" spans="1:4">
      <c r="A67" s="23"/>
      <c r="B67" s="24"/>
      <c r="C67" s="24"/>
      <c r="D67" s="23"/>
    </row>
    <row r="68" spans="1:4">
      <c r="A68" s="23"/>
      <c r="B68" s="24"/>
      <c r="C68" s="24"/>
      <c r="D68" s="23"/>
    </row>
    <row r="69" spans="1:4">
      <c r="A69" s="23"/>
      <c r="B69" s="24"/>
      <c r="C69" s="24"/>
      <c r="D69" s="23"/>
    </row>
    <row r="70" spans="1:4">
      <c r="A70" s="23"/>
      <c r="B70" s="24"/>
      <c r="C70" s="24"/>
      <c r="D70" s="23"/>
    </row>
    <row r="71" spans="1:4">
      <c r="A71" s="5"/>
    </row>
    <row r="72" spans="1:4">
      <c r="A72" s="5"/>
    </row>
    <row r="73" spans="1:4">
      <c r="A73" s="5"/>
    </row>
    <row r="74" spans="1:4">
      <c r="A74" s="5"/>
    </row>
    <row r="75" spans="1:4">
      <c r="A75" s="5"/>
    </row>
    <row r="76" spans="1:4">
      <c r="A76" s="5"/>
    </row>
  </sheetData>
  <mergeCells count="6">
    <mergeCell ref="A19:E19"/>
    <mergeCell ref="A1:E1"/>
    <mergeCell ref="A2:E2"/>
    <mergeCell ref="A3:E3"/>
    <mergeCell ref="A4:E4"/>
    <mergeCell ref="B5:E5"/>
  </mergeCells>
  <printOptions horizontalCentered="1"/>
  <pageMargins left="0.39370078740157483" right="0.39370078740157483" top="0.98425196850393704" bottom="0.98425196850393704" header="0.31496062992125984" footer="0.31496062992125984"/>
  <pageSetup scale="8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6" tint="0.79998168889431442"/>
  </sheetPr>
  <dimension ref="A1:N39"/>
  <sheetViews>
    <sheetView zoomScale="80" zoomScaleNormal="80" zoomScaleSheetLayoutView="53" workbookViewId="0">
      <selection sqref="A1:G1"/>
    </sheetView>
  </sheetViews>
  <sheetFormatPr baseColWidth="10" defaultColWidth="11.5703125" defaultRowHeight="12.75"/>
  <cols>
    <col min="1" max="1" width="15.5703125" style="24" customWidth="1"/>
    <col min="2" max="2" width="70.140625" style="24" customWidth="1"/>
    <col min="3" max="6" width="13.7109375" style="23" customWidth="1"/>
    <col min="7" max="7" width="12.7109375" style="23" customWidth="1"/>
    <col min="8" max="12" width="11.5703125" style="23"/>
    <col min="13" max="14" width="11.5703125" style="440"/>
    <col min="15" max="256" width="11.5703125" style="23"/>
    <col min="257" max="257" width="15.5703125" style="23" customWidth="1"/>
    <col min="258" max="258" width="70.140625" style="23" customWidth="1"/>
    <col min="259" max="262" width="13.7109375" style="23" customWidth="1"/>
    <col min="263" max="263" width="12.7109375" style="23" customWidth="1"/>
    <col min="264" max="512" width="11.5703125" style="23"/>
    <col min="513" max="513" width="15.5703125" style="23" customWidth="1"/>
    <col min="514" max="514" width="70.140625" style="23" customWidth="1"/>
    <col min="515" max="518" width="13.7109375" style="23" customWidth="1"/>
    <col min="519" max="519" width="12.7109375" style="23" customWidth="1"/>
    <col min="520" max="768" width="11.5703125" style="23"/>
    <col min="769" max="769" width="15.5703125" style="23" customWidth="1"/>
    <col min="770" max="770" width="70.140625" style="23" customWidth="1"/>
    <col min="771" max="774" width="13.7109375" style="23" customWidth="1"/>
    <col min="775" max="775" width="12.7109375" style="23" customWidth="1"/>
    <col min="776" max="1024" width="11.5703125" style="23"/>
    <col min="1025" max="1025" width="15.5703125" style="23" customWidth="1"/>
    <col min="1026" max="1026" width="70.140625" style="23" customWidth="1"/>
    <col min="1027" max="1030" width="13.7109375" style="23" customWidth="1"/>
    <col min="1031" max="1031" width="12.7109375" style="23" customWidth="1"/>
    <col min="1032" max="1280" width="11.5703125" style="23"/>
    <col min="1281" max="1281" width="15.5703125" style="23" customWidth="1"/>
    <col min="1282" max="1282" width="70.140625" style="23" customWidth="1"/>
    <col min="1283" max="1286" width="13.7109375" style="23" customWidth="1"/>
    <col min="1287" max="1287" width="12.7109375" style="23" customWidth="1"/>
    <col min="1288" max="1536" width="11.5703125" style="23"/>
    <col min="1537" max="1537" width="15.5703125" style="23" customWidth="1"/>
    <col min="1538" max="1538" width="70.140625" style="23" customWidth="1"/>
    <col min="1539" max="1542" width="13.7109375" style="23" customWidth="1"/>
    <col min="1543" max="1543" width="12.7109375" style="23" customWidth="1"/>
    <col min="1544" max="1792" width="11.5703125" style="23"/>
    <col min="1793" max="1793" width="15.5703125" style="23" customWidth="1"/>
    <col min="1794" max="1794" width="70.140625" style="23" customWidth="1"/>
    <col min="1795" max="1798" width="13.7109375" style="23" customWidth="1"/>
    <col min="1799" max="1799" width="12.7109375" style="23" customWidth="1"/>
    <col min="1800" max="2048" width="11.5703125" style="23"/>
    <col min="2049" max="2049" width="15.5703125" style="23" customWidth="1"/>
    <col min="2050" max="2050" width="70.140625" style="23" customWidth="1"/>
    <col min="2051" max="2054" width="13.7109375" style="23" customWidth="1"/>
    <col min="2055" max="2055" width="12.7109375" style="23" customWidth="1"/>
    <col min="2056" max="2304" width="11.5703125" style="23"/>
    <col min="2305" max="2305" width="15.5703125" style="23" customWidth="1"/>
    <col min="2306" max="2306" width="70.140625" style="23" customWidth="1"/>
    <col min="2307" max="2310" width="13.7109375" style="23" customWidth="1"/>
    <col min="2311" max="2311" width="12.7109375" style="23" customWidth="1"/>
    <col min="2312" max="2560" width="11.5703125" style="23"/>
    <col min="2561" max="2561" width="15.5703125" style="23" customWidth="1"/>
    <col min="2562" max="2562" width="70.140625" style="23" customWidth="1"/>
    <col min="2563" max="2566" width="13.7109375" style="23" customWidth="1"/>
    <col min="2567" max="2567" width="12.7109375" style="23" customWidth="1"/>
    <col min="2568" max="2816" width="11.5703125" style="23"/>
    <col min="2817" max="2817" width="15.5703125" style="23" customWidth="1"/>
    <col min="2818" max="2818" width="70.140625" style="23" customWidth="1"/>
    <col min="2819" max="2822" width="13.7109375" style="23" customWidth="1"/>
    <col min="2823" max="2823" width="12.7109375" style="23" customWidth="1"/>
    <col min="2824" max="3072" width="11.5703125" style="23"/>
    <col min="3073" max="3073" width="15.5703125" style="23" customWidth="1"/>
    <col min="3074" max="3074" width="70.140625" style="23" customWidth="1"/>
    <col min="3075" max="3078" width="13.7109375" style="23" customWidth="1"/>
    <col min="3079" max="3079" width="12.7109375" style="23" customWidth="1"/>
    <col min="3080" max="3328" width="11.5703125" style="23"/>
    <col min="3329" max="3329" width="15.5703125" style="23" customWidth="1"/>
    <col min="3330" max="3330" width="70.140625" style="23" customWidth="1"/>
    <col min="3331" max="3334" width="13.7109375" style="23" customWidth="1"/>
    <col min="3335" max="3335" width="12.7109375" style="23" customWidth="1"/>
    <col min="3336" max="3584" width="11.5703125" style="23"/>
    <col min="3585" max="3585" width="15.5703125" style="23" customWidth="1"/>
    <col min="3586" max="3586" width="70.140625" style="23" customWidth="1"/>
    <col min="3587" max="3590" width="13.7109375" style="23" customWidth="1"/>
    <col min="3591" max="3591" width="12.7109375" style="23" customWidth="1"/>
    <col min="3592" max="3840" width="11.5703125" style="23"/>
    <col min="3841" max="3841" width="15.5703125" style="23" customWidth="1"/>
    <col min="3842" max="3842" width="70.140625" style="23" customWidth="1"/>
    <col min="3843" max="3846" width="13.7109375" style="23" customWidth="1"/>
    <col min="3847" max="3847" width="12.7109375" style="23" customWidth="1"/>
    <col min="3848" max="4096" width="11.5703125" style="23"/>
    <col min="4097" max="4097" width="15.5703125" style="23" customWidth="1"/>
    <col min="4098" max="4098" width="70.140625" style="23" customWidth="1"/>
    <col min="4099" max="4102" width="13.7109375" style="23" customWidth="1"/>
    <col min="4103" max="4103" width="12.7109375" style="23" customWidth="1"/>
    <col min="4104" max="4352" width="11.5703125" style="23"/>
    <col min="4353" max="4353" width="15.5703125" style="23" customWidth="1"/>
    <col min="4354" max="4354" width="70.140625" style="23" customWidth="1"/>
    <col min="4355" max="4358" width="13.7109375" style="23" customWidth="1"/>
    <col min="4359" max="4359" width="12.7109375" style="23" customWidth="1"/>
    <col min="4360" max="4608" width="11.5703125" style="23"/>
    <col min="4609" max="4609" width="15.5703125" style="23" customWidth="1"/>
    <col min="4610" max="4610" width="70.140625" style="23" customWidth="1"/>
    <col min="4611" max="4614" width="13.7109375" style="23" customWidth="1"/>
    <col min="4615" max="4615" width="12.7109375" style="23" customWidth="1"/>
    <col min="4616" max="4864" width="11.5703125" style="23"/>
    <col min="4865" max="4865" width="15.5703125" style="23" customWidth="1"/>
    <col min="4866" max="4866" width="70.140625" style="23" customWidth="1"/>
    <col min="4867" max="4870" width="13.7109375" style="23" customWidth="1"/>
    <col min="4871" max="4871" width="12.7109375" style="23" customWidth="1"/>
    <col min="4872" max="5120" width="11.5703125" style="23"/>
    <col min="5121" max="5121" width="15.5703125" style="23" customWidth="1"/>
    <col min="5122" max="5122" width="70.140625" style="23" customWidth="1"/>
    <col min="5123" max="5126" width="13.7109375" style="23" customWidth="1"/>
    <col min="5127" max="5127" width="12.7109375" style="23" customWidth="1"/>
    <col min="5128" max="5376" width="11.5703125" style="23"/>
    <col min="5377" max="5377" width="15.5703125" style="23" customWidth="1"/>
    <col min="5378" max="5378" width="70.140625" style="23" customWidth="1"/>
    <col min="5379" max="5382" width="13.7109375" style="23" customWidth="1"/>
    <col min="5383" max="5383" width="12.7109375" style="23" customWidth="1"/>
    <col min="5384" max="5632" width="11.5703125" style="23"/>
    <col min="5633" max="5633" width="15.5703125" style="23" customWidth="1"/>
    <col min="5634" max="5634" width="70.140625" style="23" customWidth="1"/>
    <col min="5635" max="5638" width="13.7109375" style="23" customWidth="1"/>
    <col min="5639" max="5639" width="12.7109375" style="23" customWidth="1"/>
    <col min="5640" max="5888" width="11.5703125" style="23"/>
    <col min="5889" max="5889" width="15.5703125" style="23" customWidth="1"/>
    <col min="5890" max="5890" width="70.140625" style="23" customWidth="1"/>
    <col min="5891" max="5894" width="13.7109375" style="23" customWidth="1"/>
    <col min="5895" max="5895" width="12.7109375" style="23" customWidth="1"/>
    <col min="5896" max="6144" width="11.5703125" style="23"/>
    <col min="6145" max="6145" width="15.5703125" style="23" customWidth="1"/>
    <col min="6146" max="6146" width="70.140625" style="23" customWidth="1"/>
    <col min="6147" max="6150" width="13.7109375" style="23" customWidth="1"/>
    <col min="6151" max="6151" width="12.7109375" style="23" customWidth="1"/>
    <col min="6152" max="6400" width="11.5703125" style="23"/>
    <col min="6401" max="6401" width="15.5703125" style="23" customWidth="1"/>
    <col min="6402" max="6402" width="70.140625" style="23" customWidth="1"/>
    <col min="6403" max="6406" width="13.7109375" style="23" customWidth="1"/>
    <col min="6407" max="6407" width="12.7109375" style="23" customWidth="1"/>
    <col min="6408" max="6656" width="11.5703125" style="23"/>
    <col min="6657" max="6657" width="15.5703125" style="23" customWidth="1"/>
    <col min="6658" max="6658" width="70.140625" style="23" customWidth="1"/>
    <col min="6659" max="6662" width="13.7109375" style="23" customWidth="1"/>
    <col min="6663" max="6663" width="12.7109375" style="23" customWidth="1"/>
    <col min="6664" max="6912" width="11.5703125" style="23"/>
    <col min="6913" max="6913" width="15.5703125" style="23" customWidth="1"/>
    <col min="6914" max="6914" width="70.140625" style="23" customWidth="1"/>
    <col min="6915" max="6918" width="13.7109375" style="23" customWidth="1"/>
    <col min="6919" max="6919" width="12.7109375" style="23" customWidth="1"/>
    <col min="6920" max="7168" width="11.5703125" style="23"/>
    <col min="7169" max="7169" width="15.5703125" style="23" customWidth="1"/>
    <col min="7170" max="7170" width="70.140625" style="23" customWidth="1"/>
    <col min="7171" max="7174" width="13.7109375" style="23" customWidth="1"/>
    <col min="7175" max="7175" width="12.7109375" style="23" customWidth="1"/>
    <col min="7176" max="7424" width="11.5703125" style="23"/>
    <col min="7425" max="7425" width="15.5703125" style="23" customWidth="1"/>
    <col min="7426" max="7426" width="70.140625" style="23" customWidth="1"/>
    <col min="7427" max="7430" width="13.7109375" style="23" customWidth="1"/>
    <col min="7431" max="7431" width="12.7109375" style="23" customWidth="1"/>
    <col min="7432" max="7680" width="11.5703125" style="23"/>
    <col min="7681" max="7681" width="15.5703125" style="23" customWidth="1"/>
    <col min="7682" max="7682" width="70.140625" style="23" customWidth="1"/>
    <col min="7683" max="7686" width="13.7109375" style="23" customWidth="1"/>
    <col min="7687" max="7687" width="12.7109375" style="23" customWidth="1"/>
    <col min="7688" max="7936" width="11.5703125" style="23"/>
    <col min="7937" max="7937" width="15.5703125" style="23" customWidth="1"/>
    <col min="7938" max="7938" width="70.140625" style="23" customWidth="1"/>
    <col min="7939" max="7942" width="13.7109375" style="23" customWidth="1"/>
    <col min="7943" max="7943" width="12.7109375" style="23" customWidth="1"/>
    <col min="7944" max="8192" width="11.5703125" style="23"/>
    <col min="8193" max="8193" width="15.5703125" style="23" customWidth="1"/>
    <col min="8194" max="8194" width="70.140625" style="23" customWidth="1"/>
    <col min="8195" max="8198" width="13.7109375" style="23" customWidth="1"/>
    <col min="8199" max="8199" width="12.7109375" style="23" customWidth="1"/>
    <col min="8200" max="8448" width="11.5703125" style="23"/>
    <col min="8449" max="8449" width="15.5703125" style="23" customWidth="1"/>
    <col min="8450" max="8450" width="70.140625" style="23" customWidth="1"/>
    <col min="8451" max="8454" width="13.7109375" style="23" customWidth="1"/>
    <col min="8455" max="8455" width="12.7109375" style="23" customWidth="1"/>
    <col min="8456" max="8704" width="11.5703125" style="23"/>
    <col min="8705" max="8705" width="15.5703125" style="23" customWidth="1"/>
    <col min="8706" max="8706" width="70.140625" style="23" customWidth="1"/>
    <col min="8707" max="8710" width="13.7109375" style="23" customWidth="1"/>
    <col min="8711" max="8711" width="12.7109375" style="23" customWidth="1"/>
    <col min="8712" max="8960" width="11.5703125" style="23"/>
    <col min="8961" max="8961" width="15.5703125" style="23" customWidth="1"/>
    <col min="8962" max="8962" width="70.140625" style="23" customWidth="1"/>
    <col min="8963" max="8966" width="13.7109375" style="23" customWidth="1"/>
    <col min="8967" max="8967" width="12.7109375" style="23" customWidth="1"/>
    <col min="8968" max="9216" width="11.5703125" style="23"/>
    <col min="9217" max="9217" width="15.5703125" style="23" customWidth="1"/>
    <col min="9218" max="9218" width="70.140625" style="23" customWidth="1"/>
    <col min="9219" max="9222" width="13.7109375" style="23" customWidth="1"/>
    <col min="9223" max="9223" width="12.7109375" style="23" customWidth="1"/>
    <col min="9224" max="9472" width="11.5703125" style="23"/>
    <col min="9473" max="9473" width="15.5703125" style="23" customWidth="1"/>
    <col min="9474" max="9474" width="70.140625" style="23" customWidth="1"/>
    <col min="9475" max="9478" width="13.7109375" style="23" customWidth="1"/>
    <col min="9479" max="9479" width="12.7109375" style="23" customWidth="1"/>
    <col min="9480" max="9728" width="11.5703125" style="23"/>
    <col min="9729" max="9729" width="15.5703125" style="23" customWidth="1"/>
    <col min="9730" max="9730" width="70.140625" style="23" customWidth="1"/>
    <col min="9731" max="9734" width="13.7109375" style="23" customWidth="1"/>
    <col min="9735" max="9735" width="12.7109375" style="23" customWidth="1"/>
    <col min="9736" max="9984" width="11.5703125" style="23"/>
    <col min="9985" max="9985" width="15.5703125" style="23" customWidth="1"/>
    <col min="9986" max="9986" width="70.140625" style="23" customWidth="1"/>
    <col min="9987" max="9990" width="13.7109375" style="23" customWidth="1"/>
    <col min="9991" max="9991" width="12.7109375" style="23" customWidth="1"/>
    <col min="9992" max="10240" width="11.5703125" style="23"/>
    <col min="10241" max="10241" width="15.5703125" style="23" customWidth="1"/>
    <col min="10242" max="10242" width="70.140625" style="23" customWidth="1"/>
    <col min="10243" max="10246" width="13.7109375" style="23" customWidth="1"/>
    <col min="10247" max="10247" width="12.7109375" style="23" customWidth="1"/>
    <col min="10248" max="10496" width="11.5703125" style="23"/>
    <col min="10497" max="10497" width="15.5703125" style="23" customWidth="1"/>
    <col min="10498" max="10498" width="70.140625" style="23" customWidth="1"/>
    <col min="10499" max="10502" width="13.7109375" style="23" customWidth="1"/>
    <col min="10503" max="10503" width="12.7109375" style="23" customWidth="1"/>
    <col min="10504" max="10752" width="11.5703125" style="23"/>
    <col min="10753" max="10753" width="15.5703125" style="23" customWidth="1"/>
    <col min="10754" max="10754" width="70.140625" style="23" customWidth="1"/>
    <col min="10755" max="10758" width="13.7109375" style="23" customWidth="1"/>
    <col min="10759" max="10759" width="12.7109375" style="23" customWidth="1"/>
    <col min="10760" max="11008" width="11.5703125" style="23"/>
    <col min="11009" max="11009" width="15.5703125" style="23" customWidth="1"/>
    <col min="11010" max="11010" width="70.140625" style="23" customWidth="1"/>
    <col min="11011" max="11014" width="13.7109375" style="23" customWidth="1"/>
    <col min="11015" max="11015" width="12.7109375" style="23" customWidth="1"/>
    <col min="11016" max="11264" width="11.5703125" style="23"/>
    <col min="11265" max="11265" width="15.5703125" style="23" customWidth="1"/>
    <col min="11266" max="11266" width="70.140625" style="23" customWidth="1"/>
    <col min="11267" max="11270" width="13.7109375" style="23" customWidth="1"/>
    <col min="11271" max="11271" width="12.7109375" style="23" customWidth="1"/>
    <col min="11272" max="11520" width="11.5703125" style="23"/>
    <col min="11521" max="11521" width="15.5703125" style="23" customWidth="1"/>
    <col min="11522" max="11522" width="70.140625" style="23" customWidth="1"/>
    <col min="11523" max="11526" width="13.7109375" style="23" customWidth="1"/>
    <col min="11527" max="11527" width="12.7109375" style="23" customWidth="1"/>
    <col min="11528" max="11776" width="11.5703125" style="23"/>
    <col min="11777" max="11777" width="15.5703125" style="23" customWidth="1"/>
    <col min="11778" max="11778" width="70.140625" style="23" customWidth="1"/>
    <col min="11779" max="11782" width="13.7109375" style="23" customWidth="1"/>
    <col min="11783" max="11783" width="12.7109375" style="23" customWidth="1"/>
    <col min="11784" max="12032" width="11.5703125" style="23"/>
    <col min="12033" max="12033" width="15.5703125" style="23" customWidth="1"/>
    <col min="12034" max="12034" width="70.140625" style="23" customWidth="1"/>
    <col min="12035" max="12038" width="13.7109375" style="23" customWidth="1"/>
    <col min="12039" max="12039" width="12.7109375" style="23" customWidth="1"/>
    <col min="12040" max="12288" width="11.5703125" style="23"/>
    <col min="12289" max="12289" width="15.5703125" style="23" customWidth="1"/>
    <col min="12290" max="12290" width="70.140625" style="23" customWidth="1"/>
    <col min="12291" max="12294" width="13.7109375" style="23" customWidth="1"/>
    <col min="12295" max="12295" width="12.7109375" style="23" customWidth="1"/>
    <col min="12296" max="12544" width="11.5703125" style="23"/>
    <col min="12545" max="12545" width="15.5703125" style="23" customWidth="1"/>
    <col min="12546" max="12546" width="70.140625" style="23" customWidth="1"/>
    <col min="12547" max="12550" width="13.7109375" style="23" customWidth="1"/>
    <col min="12551" max="12551" width="12.7109375" style="23" customWidth="1"/>
    <col min="12552" max="12800" width="11.5703125" style="23"/>
    <col min="12801" max="12801" width="15.5703125" style="23" customWidth="1"/>
    <col min="12802" max="12802" width="70.140625" style="23" customWidth="1"/>
    <col min="12803" max="12806" width="13.7109375" style="23" customWidth="1"/>
    <col min="12807" max="12807" width="12.7109375" style="23" customWidth="1"/>
    <col min="12808" max="13056" width="11.5703125" style="23"/>
    <col min="13057" max="13057" width="15.5703125" style="23" customWidth="1"/>
    <col min="13058" max="13058" width="70.140625" style="23" customWidth="1"/>
    <col min="13059" max="13062" width="13.7109375" style="23" customWidth="1"/>
    <col min="13063" max="13063" width="12.7109375" style="23" customWidth="1"/>
    <col min="13064" max="13312" width="11.5703125" style="23"/>
    <col min="13313" max="13313" width="15.5703125" style="23" customWidth="1"/>
    <col min="13314" max="13314" width="70.140625" style="23" customWidth="1"/>
    <col min="13315" max="13318" width="13.7109375" style="23" customWidth="1"/>
    <col min="13319" max="13319" width="12.7109375" style="23" customWidth="1"/>
    <col min="13320" max="13568" width="11.5703125" style="23"/>
    <col min="13569" max="13569" width="15.5703125" style="23" customWidth="1"/>
    <col min="13570" max="13570" width="70.140625" style="23" customWidth="1"/>
    <col min="13571" max="13574" width="13.7109375" style="23" customWidth="1"/>
    <col min="13575" max="13575" width="12.7109375" style="23" customWidth="1"/>
    <col min="13576" max="13824" width="11.5703125" style="23"/>
    <col min="13825" max="13825" width="15.5703125" style="23" customWidth="1"/>
    <col min="13826" max="13826" width="70.140625" style="23" customWidth="1"/>
    <col min="13827" max="13830" width="13.7109375" style="23" customWidth="1"/>
    <col min="13831" max="13831" width="12.7109375" style="23" customWidth="1"/>
    <col min="13832" max="14080" width="11.5703125" style="23"/>
    <col min="14081" max="14081" width="15.5703125" style="23" customWidth="1"/>
    <col min="14082" max="14082" width="70.140625" style="23" customWidth="1"/>
    <col min="14083" max="14086" width="13.7109375" style="23" customWidth="1"/>
    <col min="14087" max="14087" width="12.7109375" style="23" customWidth="1"/>
    <col min="14088" max="14336" width="11.5703125" style="23"/>
    <col min="14337" max="14337" width="15.5703125" style="23" customWidth="1"/>
    <col min="14338" max="14338" width="70.140625" style="23" customWidth="1"/>
    <col min="14339" max="14342" width="13.7109375" style="23" customWidth="1"/>
    <col min="14343" max="14343" width="12.7109375" style="23" customWidth="1"/>
    <col min="14344" max="14592" width="11.5703125" style="23"/>
    <col min="14593" max="14593" width="15.5703125" style="23" customWidth="1"/>
    <col min="14594" max="14594" width="70.140625" style="23" customWidth="1"/>
    <col min="14595" max="14598" width="13.7109375" style="23" customWidth="1"/>
    <col min="14599" max="14599" width="12.7109375" style="23" customWidth="1"/>
    <col min="14600" max="14848" width="11.5703125" style="23"/>
    <col min="14849" max="14849" width="15.5703125" style="23" customWidth="1"/>
    <col min="14850" max="14850" width="70.140625" style="23" customWidth="1"/>
    <col min="14851" max="14854" width="13.7109375" style="23" customWidth="1"/>
    <col min="14855" max="14855" width="12.7109375" style="23" customWidth="1"/>
    <col min="14856" max="15104" width="11.5703125" style="23"/>
    <col min="15105" max="15105" width="15.5703125" style="23" customWidth="1"/>
    <col min="15106" max="15106" width="70.140625" style="23" customWidth="1"/>
    <col min="15107" max="15110" width="13.7109375" style="23" customWidth="1"/>
    <col min="15111" max="15111" width="12.7109375" style="23" customWidth="1"/>
    <col min="15112" max="15360" width="11.5703125" style="23"/>
    <col min="15361" max="15361" width="15.5703125" style="23" customWidth="1"/>
    <col min="15362" max="15362" width="70.140625" style="23" customWidth="1"/>
    <col min="15363" max="15366" width="13.7109375" style="23" customWidth="1"/>
    <col min="15367" max="15367" width="12.7109375" style="23" customWidth="1"/>
    <col min="15368" max="15616" width="11.5703125" style="23"/>
    <col min="15617" max="15617" width="15.5703125" style="23" customWidth="1"/>
    <col min="15618" max="15618" width="70.140625" style="23" customWidth="1"/>
    <col min="15619" max="15622" width="13.7109375" style="23" customWidth="1"/>
    <col min="15623" max="15623" width="12.7109375" style="23" customWidth="1"/>
    <col min="15624" max="15872" width="11.5703125" style="23"/>
    <col min="15873" max="15873" width="15.5703125" style="23" customWidth="1"/>
    <col min="15874" max="15874" width="70.140625" style="23" customWidth="1"/>
    <col min="15875" max="15878" width="13.7109375" style="23" customWidth="1"/>
    <col min="15879" max="15879" width="12.7109375" style="23" customWidth="1"/>
    <col min="15880" max="16128" width="11.5703125" style="23"/>
    <col min="16129" max="16129" width="15.5703125" style="23" customWidth="1"/>
    <col min="16130" max="16130" width="70.140625" style="23" customWidth="1"/>
    <col min="16131" max="16134" width="13.7109375" style="23" customWidth="1"/>
    <col min="16135" max="16135" width="12.7109375" style="23" customWidth="1"/>
    <col min="16136" max="16384" width="11.5703125" style="23"/>
  </cols>
  <sheetData>
    <row r="1" spans="1:14">
      <c r="A1" s="563" t="s">
        <v>35</v>
      </c>
      <c r="B1" s="563"/>
      <c r="C1" s="563"/>
      <c r="D1" s="563"/>
      <c r="E1" s="563"/>
      <c r="F1" s="563"/>
      <c r="G1" s="563"/>
    </row>
    <row r="2" spans="1:14">
      <c r="A2" s="564" t="s">
        <v>36</v>
      </c>
      <c r="B2" s="564"/>
      <c r="C2" s="564"/>
      <c r="D2" s="564"/>
      <c r="E2" s="564"/>
      <c r="F2" s="564"/>
      <c r="G2" s="564"/>
    </row>
    <row r="3" spans="1:14">
      <c r="A3" s="563" t="s">
        <v>37</v>
      </c>
      <c r="B3" s="563"/>
      <c r="C3" s="563"/>
      <c r="D3" s="563"/>
      <c r="E3" s="563"/>
      <c r="F3" s="563"/>
      <c r="G3" s="563"/>
    </row>
    <row r="4" spans="1:14" ht="53.25" customHeight="1">
      <c r="A4" s="582" t="s">
        <v>276</v>
      </c>
      <c r="B4" s="582"/>
      <c r="C4" s="582"/>
      <c r="D4" s="582"/>
      <c r="E4" s="582"/>
      <c r="F4" s="582"/>
      <c r="G4" s="582"/>
    </row>
    <row r="5" spans="1:14" ht="32.1" customHeight="1">
      <c r="A5" s="555" t="s">
        <v>106</v>
      </c>
      <c r="B5" s="83" t="s">
        <v>107</v>
      </c>
      <c r="C5" s="40" t="s">
        <v>108</v>
      </c>
      <c r="D5" s="42"/>
      <c r="E5" s="42"/>
      <c r="F5" s="42"/>
      <c r="G5" s="84" t="s">
        <v>109</v>
      </c>
      <c r="J5" s="320"/>
      <c r="K5" s="320"/>
      <c r="L5" s="320"/>
    </row>
    <row r="6" spans="1:14" ht="32.1" customHeight="1">
      <c r="A6" s="556"/>
      <c r="B6" s="45"/>
      <c r="C6" s="7">
        <v>2018</v>
      </c>
      <c r="D6" s="541" t="s">
        <v>207</v>
      </c>
      <c r="E6" s="541" t="s">
        <v>206</v>
      </c>
      <c r="F6" s="541" t="s">
        <v>214</v>
      </c>
      <c r="G6" s="47" t="s">
        <v>110</v>
      </c>
      <c r="J6" s="320"/>
      <c r="K6" s="320"/>
      <c r="L6" s="320"/>
    </row>
    <row r="7" spans="1:14" s="60" customFormat="1" ht="32.25" customHeight="1">
      <c r="A7" s="85" t="s">
        <v>0</v>
      </c>
      <c r="B7" s="86" t="s">
        <v>111</v>
      </c>
      <c r="C7" s="87">
        <v>12.886106178033938</v>
      </c>
      <c r="D7" s="87">
        <v>23.815467799457242</v>
      </c>
      <c r="E7" s="87">
        <v>22.993086187799701</v>
      </c>
      <c r="F7" s="87">
        <v>23.815467799457242</v>
      </c>
      <c r="G7" s="88">
        <v>20.877531991187031</v>
      </c>
      <c r="H7" s="402"/>
      <c r="I7" s="316"/>
      <c r="J7" s="320"/>
      <c r="K7" s="320"/>
      <c r="L7" s="320"/>
      <c r="M7" s="317"/>
      <c r="N7" s="317"/>
    </row>
    <row r="8" spans="1:14" s="60" customFormat="1" ht="32.25" customHeight="1">
      <c r="A8" s="85" t="s">
        <v>2</v>
      </c>
      <c r="B8" s="86" t="s">
        <v>3</v>
      </c>
      <c r="C8" s="87">
        <v>1.4308198950052401E-2</v>
      </c>
      <c r="D8" s="87">
        <v>2.4260644640768755E-2</v>
      </c>
      <c r="E8" s="87">
        <v>1.8237798848432761E-2</v>
      </c>
      <c r="F8" s="87">
        <v>2.4260644640768752E-2</v>
      </c>
      <c r="G8" s="88">
        <v>2.0266821770005668E-2</v>
      </c>
      <c r="H8" s="402"/>
      <c r="I8" s="316"/>
      <c r="J8" s="320"/>
      <c r="K8" s="320"/>
      <c r="L8" s="316"/>
      <c r="M8" s="317"/>
      <c r="N8" s="317"/>
    </row>
    <row r="9" spans="1:14" s="60" customFormat="1" ht="32.25" customHeight="1">
      <c r="A9" s="85" t="s">
        <v>4</v>
      </c>
      <c r="B9" s="86" t="s">
        <v>112</v>
      </c>
      <c r="C9" s="87">
        <v>0.41601589236503139</v>
      </c>
      <c r="D9" s="87">
        <v>0.46630644412439576</v>
      </c>
      <c r="E9" s="87">
        <v>0.28148324152655385</v>
      </c>
      <c r="F9" s="87">
        <v>0.46630644412439576</v>
      </c>
      <c r="G9" s="88">
        <v>0.40752800553509422</v>
      </c>
      <c r="H9" s="402"/>
      <c r="I9" s="316"/>
      <c r="J9" s="320"/>
      <c r="K9" s="320"/>
      <c r="L9" s="316"/>
      <c r="M9" s="317"/>
      <c r="N9" s="317"/>
    </row>
    <row r="10" spans="1:14" s="60" customFormat="1" ht="32.25" customHeight="1">
      <c r="A10" s="85" t="s">
        <v>6</v>
      </c>
      <c r="B10" s="86" t="s">
        <v>7</v>
      </c>
      <c r="C10" s="87">
        <v>7.8342673363332227E-2</v>
      </c>
      <c r="D10" s="87">
        <v>6.6331150019572904E-2</v>
      </c>
      <c r="E10" s="87">
        <v>4.7818995647378397E-2</v>
      </c>
      <c r="F10" s="87">
        <v>6.6331150019572904E-2</v>
      </c>
      <c r="G10" s="88">
        <v>6.470599226246411E-2</v>
      </c>
      <c r="H10" s="402"/>
      <c r="I10" s="316"/>
      <c r="J10" s="320"/>
      <c r="K10" s="320"/>
      <c r="L10" s="316"/>
      <c r="M10" s="317"/>
      <c r="N10" s="317"/>
    </row>
    <row r="11" spans="1:14" s="60" customFormat="1" ht="32.25" customHeight="1">
      <c r="A11" s="85" t="s">
        <v>8</v>
      </c>
      <c r="B11" s="86" t="s">
        <v>9</v>
      </c>
      <c r="C11" s="87">
        <v>45.272743481085364</v>
      </c>
      <c r="D11" s="87">
        <v>10.128199983781027</v>
      </c>
      <c r="E11" s="87">
        <v>36.718429850904073</v>
      </c>
      <c r="F11" s="87">
        <v>10.128199983781027</v>
      </c>
      <c r="G11" s="88">
        <v>25.561893324887873</v>
      </c>
      <c r="H11" s="402"/>
      <c r="I11" s="316"/>
      <c r="J11" s="320"/>
      <c r="K11" s="320"/>
      <c r="L11" s="316"/>
      <c r="M11" s="317"/>
      <c r="N11" s="317"/>
    </row>
    <row r="12" spans="1:14" s="60" customFormat="1" ht="32.25" customHeight="1">
      <c r="A12" s="85" t="s">
        <v>10</v>
      </c>
      <c r="B12" s="86" t="s">
        <v>113</v>
      </c>
      <c r="C12" s="87">
        <v>1.5718725881260234</v>
      </c>
      <c r="D12" s="87">
        <v>4.5199566812949419</v>
      </c>
      <c r="E12" s="87">
        <v>2.8743572823620651</v>
      </c>
      <c r="F12" s="87">
        <v>4.5199566812949419</v>
      </c>
      <c r="G12" s="88">
        <v>3.3715358082694928</v>
      </c>
      <c r="H12" s="402"/>
      <c r="I12" s="316"/>
      <c r="J12" s="320"/>
      <c r="K12" s="320"/>
      <c r="L12" s="316"/>
      <c r="M12" s="317"/>
      <c r="N12" s="317"/>
    </row>
    <row r="13" spans="1:14" ht="50.25" customHeight="1">
      <c r="A13" s="85" t="s">
        <v>12</v>
      </c>
      <c r="B13" s="89" t="s">
        <v>114</v>
      </c>
      <c r="C13" s="87">
        <v>0.91491804340890948</v>
      </c>
      <c r="D13" s="87">
        <v>0.92032224299400178</v>
      </c>
      <c r="E13" s="87">
        <v>0.82500945631302747</v>
      </c>
      <c r="F13" s="87">
        <v>0.92032224299400178</v>
      </c>
      <c r="G13" s="88">
        <v>0.89514299642748518</v>
      </c>
      <c r="H13" s="402"/>
      <c r="I13" s="316"/>
      <c r="J13" s="320"/>
      <c r="K13" s="320"/>
      <c r="L13" s="316"/>
      <c r="M13" s="317"/>
      <c r="N13" s="317"/>
    </row>
    <row r="14" spans="1:14" ht="32.25" customHeight="1">
      <c r="A14" s="85" t="s">
        <v>14</v>
      </c>
      <c r="B14" s="86" t="s">
        <v>115</v>
      </c>
      <c r="C14" s="87">
        <v>1.6146744307553993</v>
      </c>
      <c r="D14" s="87">
        <v>1.57223848607345</v>
      </c>
      <c r="E14" s="87">
        <v>0.51189221195471979</v>
      </c>
      <c r="F14" s="87">
        <v>1.57223848607345</v>
      </c>
      <c r="G14" s="88">
        <v>1.3177609037142548</v>
      </c>
      <c r="H14" s="402"/>
      <c r="I14" s="316"/>
      <c r="J14" s="320"/>
      <c r="K14" s="320"/>
      <c r="L14" s="316"/>
      <c r="M14" s="317"/>
      <c r="N14" s="317"/>
    </row>
    <row r="15" spans="1:14" ht="32.25" customHeight="1">
      <c r="A15" s="85" t="s">
        <v>16</v>
      </c>
      <c r="B15" s="86" t="s">
        <v>17</v>
      </c>
      <c r="C15" s="87">
        <v>10.254789705976854</v>
      </c>
      <c r="D15" s="87">
        <v>10.540074975227544</v>
      </c>
      <c r="E15" s="87">
        <v>9.0042892001325736</v>
      </c>
      <c r="F15" s="87">
        <v>10.540074975227544</v>
      </c>
      <c r="G15" s="88">
        <v>10.084807214141129</v>
      </c>
      <c r="H15" s="402"/>
      <c r="I15" s="316"/>
      <c r="J15" s="320"/>
      <c r="K15" s="320"/>
      <c r="L15" s="316"/>
      <c r="M15" s="317"/>
      <c r="N15" s="317"/>
    </row>
    <row r="16" spans="1:14" ht="32.25" customHeight="1">
      <c r="A16" s="85" t="s">
        <v>18</v>
      </c>
      <c r="B16" s="86" t="s">
        <v>116</v>
      </c>
      <c r="C16" s="87">
        <v>1.2361582527666222</v>
      </c>
      <c r="D16" s="87">
        <v>1.2058681258509274</v>
      </c>
      <c r="E16" s="87">
        <v>1.0659613852359398</v>
      </c>
      <c r="F16" s="87">
        <v>1.2058681258509274</v>
      </c>
      <c r="G16" s="88">
        <v>1.1784639724261041</v>
      </c>
      <c r="H16" s="402"/>
      <c r="I16" s="316"/>
      <c r="J16" s="320"/>
      <c r="K16" s="320"/>
      <c r="L16" s="316"/>
      <c r="M16" s="317"/>
      <c r="N16" s="317"/>
    </row>
    <row r="17" spans="1:14" ht="32.25" customHeight="1">
      <c r="A17" s="90" t="s">
        <v>20</v>
      </c>
      <c r="B17" s="91" t="s">
        <v>117</v>
      </c>
      <c r="C17" s="87">
        <v>2.7894725660034698</v>
      </c>
      <c r="D17" s="87">
        <v>2.8117721286614201</v>
      </c>
      <c r="E17" s="87">
        <v>2.4580592941167194</v>
      </c>
      <c r="F17" s="87">
        <v>2.8117721286614201</v>
      </c>
      <c r="G17" s="88">
        <v>2.7177690293607575</v>
      </c>
      <c r="H17" s="402"/>
      <c r="I17" s="316"/>
      <c r="J17" s="320"/>
      <c r="K17" s="320"/>
      <c r="L17" s="316"/>
      <c r="M17" s="317"/>
      <c r="N17" s="317"/>
    </row>
    <row r="18" spans="1:14" ht="32.25" customHeight="1">
      <c r="A18" s="85" t="s">
        <v>22</v>
      </c>
      <c r="B18" s="92" t="s">
        <v>118</v>
      </c>
      <c r="C18" s="87">
        <v>0.14109966508109692</v>
      </c>
      <c r="D18" s="87">
        <v>0.16566355446440126</v>
      </c>
      <c r="E18" s="87">
        <v>0.11405872021654796</v>
      </c>
      <c r="F18" s="87">
        <v>0.16566355446440126</v>
      </c>
      <c r="G18" s="88">
        <v>0.14662137355661184</v>
      </c>
      <c r="H18" s="402"/>
      <c r="I18" s="316"/>
      <c r="J18" s="320"/>
      <c r="K18" s="320"/>
      <c r="L18" s="316"/>
      <c r="M18" s="317"/>
      <c r="N18" s="317"/>
    </row>
    <row r="19" spans="1:14" ht="32.25" customHeight="1">
      <c r="A19" s="85" t="s">
        <v>24</v>
      </c>
      <c r="B19" s="86" t="s">
        <v>119</v>
      </c>
      <c r="C19" s="87">
        <v>2.6089007156673102E-2</v>
      </c>
      <c r="D19" s="87">
        <v>2.5106892708908368E-2</v>
      </c>
      <c r="E19" s="87">
        <v>2.2431437415900309E-2</v>
      </c>
      <c r="F19" s="87">
        <v>2.5106892708908368E-2</v>
      </c>
      <c r="G19" s="225">
        <v>2.4683557497597538E-2</v>
      </c>
      <c r="H19" s="402"/>
      <c r="I19" s="316"/>
      <c r="J19" s="320"/>
      <c r="K19" s="320"/>
      <c r="L19" s="316"/>
      <c r="M19" s="317"/>
      <c r="N19" s="317"/>
    </row>
    <row r="20" spans="1:14" ht="50.25" customHeight="1">
      <c r="A20" s="85" t="s">
        <v>26</v>
      </c>
      <c r="B20" s="93" t="s">
        <v>120</v>
      </c>
      <c r="C20" s="87">
        <v>0.34163704125722394</v>
      </c>
      <c r="D20" s="87">
        <v>0.35796355466992225</v>
      </c>
      <c r="E20" s="87">
        <v>0.16411751492791316</v>
      </c>
      <c r="F20" s="87">
        <v>0.35796355466992225</v>
      </c>
      <c r="G20" s="88">
        <v>0.3054204163812454</v>
      </c>
      <c r="H20" s="402"/>
      <c r="I20" s="316"/>
      <c r="J20" s="320"/>
      <c r="K20" s="320"/>
      <c r="L20" s="316"/>
      <c r="M20" s="317"/>
      <c r="N20" s="317"/>
    </row>
    <row r="21" spans="1:14" ht="32.25" customHeight="1">
      <c r="A21" s="95" t="s">
        <v>32</v>
      </c>
      <c r="B21" s="96" t="s">
        <v>121</v>
      </c>
      <c r="C21" s="97">
        <v>1.2408794950530839</v>
      </c>
      <c r="D21" s="97">
        <v>1.1292262670061926</v>
      </c>
      <c r="E21" s="97">
        <v>0.86955334594794786</v>
      </c>
      <c r="F21" s="97">
        <v>1.1292262670061926</v>
      </c>
      <c r="G21" s="98">
        <v>1.0922213437533543</v>
      </c>
      <c r="H21" s="402"/>
      <c r="I21" s="316"/>
      <c r="J21" s="320"/>
      <c r="K21" s="320"/>
      <c r="L21" s="316"/>
      <c r="M21" s="317"/>
      <c r="N21" s="317"/>
    </row>
    <row r="22" spans="1:14" ht="32.25" customHeight="1">
      <c r="A22" s="99"/>
      <c r="B22" s="96" t="s">
        <v>201</v>
      </c>
      <c r="C22" s="97">
        <v>19.065137938591572</v>
      </c>
      <c r="D22" s="97">
        <v>19.076317967403263</v>
      </c>
      <c r="E22" s="97">
        <v>20.062636773900532</v>
      </c>
      <c r="F22" s="97">
        <v>19.076317967403263</v>
      </c>
      <c r="G22" s="120">
        <v>19.320102661824656</v>
      </c>
      <c r="H22" s="402"/>
      <c r="I22" s="316"/>
      <c r="J22" s="320"/>
      <c r="K22" s="320"/>
      <c r="L22" s="316"/>
      <c r="M22" s="317"/>
      <c r="N22" s="317"/>
    </row>
    <row r="23" spans="1:14" s="106" customFormat="1" ht="32.25" customHeight="1">
      <c r="A23" s="101"/>
      <c r="B23" s="102" t="s">
        <v>123</v>
      </c>
      <c r="C23" s="103">
        <v>82.3404935301363</v>
      </c>
      <c r="D23" s="103">
        <v>82.613779814440392</v>
      </c>
      <c r="E23" s="103">
        <v>89.848039450614777</v>
      </c>
      <c r="F23" s="103">
        <v>82.613779814440392</v>
      </c>
      <c r="G23" s="121">
        <v>84.354023152407962</v>
      </c>
      <c r="H23" s="402"/>
      <c r="I23" s="316"/>
      <c r="J23" s="320"/>
      <c r="K23" s="320"/>
      <c r="L23" s="316"/>
      <c r="M23" s="317"/>
      <c r="N23" s="317"/>
    </row>
    <row r="24" spans="1:14" s="60" customFormat="1" ht="32.25" customHeight="1">
      <c r="A24" s="107" t="s">
        <v>63</v>
      </c>
      <c r="B24" s="86" t="s">
        <v>124</v>
      </c>
      <c r="C24" s="108">
        <v>17.614543904875745</v>
      </c>
      <c r="D24" s="108">
        <v>17.371272044131018</v>
      </c>
      <c r="E24" s="108">
        <v>11.515940847518957</v>
      </c>
      <c r="F24" s="108">
        <v>17.371272044131018</v>
      </c>
      <c r="G24" s="98">
        <v>15.968257210164184</v>
      </c>
      <c r="H24" s="402"/>
      <c r="I24" s="316"/>
      <c r="J24" s="320"/>
      <c r="K24" s="320"/>
      <c r="L24" s="316"/>
      <c r="M24" s="317"/>
      <c r="N24" s="317"/>
    </row>
    <row r="25" spans="1:14" ht="36" customHeight="1">
      <c r="A25" s="110"/>
      <c r="B25" s="111" t="s">
        <v>125</v>
      </c>
      <c r="C25" s="112">
        <v>100</v>
      </c>
      <c r="D25" s="112">
        <v>100</v>
      </c>
      <c r="E25" s="112">
        <v>100</v>
      </c>
      <c r="F25" s="112">
        <v>100</v>
      </c>
      <c r="G25" s="113">
        <v>100</v>
      </c>
      <c r="H25" s="402"/>
      <c r="I25" s="316"/>
      <c r="J25" s="320"/>
      <c r="K25" s="320"/>
      <c r="L25" s="316"/>
      <c r="M25" s="317"/>
      <c r="N25" s="317"/>
    </row>
    <row r="26" spans="1:14" ht="13.5" customHeight="1">
      <c r="A26" s="18"/>
      <c r="B26" s="114"/>
      <c r="C26" s="115"/>
      <c r="D26" s="115"/>
      <c r="E26" s="115"/>
      <c r="F26" s="115"/>
      <c r="G26" s="115"/>
      <c r="M26" s="317"/>
      <c r="N26" s="317"/>
    </row>
    <row r="27" spans="1:14" s="2" customFormat="1" ht="13.5" customHeight="1">
      <c r="A27" s="574" t="s">
        <v>53</v>
      </c>
      <c r="B27" s="574"/>
      <c r="C27" s="574"/>
      <c r="D27" s="574"/>
      <c r="E27" s="574"/>
      <c r="F27" s="574"/>
      <c r="G27" s="574"/>
      <c r="H27" s="5"/>
      <c r="I27" s="5"/>
      <c r="M27" s="444"/>
      <c r="N27" s="444"/>
    </row>
    <row r="28" spans="1:14" s="24" customFormat="1" ht="13.5" customHeight="1">
      <c r="A28" s="29" t="s">
        <v>126</v>
      </c>
      <c r="B28" s="30"/>
      <c r="C28" s="30"/>
      <c r="D28" s="30"/>
      <c r="E28" s="30"/>
      <c r="F28" s="30"/>
      <c r="G28" s="23"/>
      <c r="H28" s="23"/>
      <c r="I28" s="23"/>
      <c r="M28" s="445"/>
      <c r="N28" s="445"/>
    </row>
    <row r="29" spans="1:14" s="24" customFormat="1" ht="13.5" customHeight="1">
      <c r="A29" s="29" t="s">
        <v>127</v>
      </c>
      <c r="B29" s="30"/>
      <c r="C29" s="26"/>
      <c r="D29" s="22"/>
      <c r="E29" s="22"/>
      <c r="F29" s="22"/>
      <c r="G29" s="23"/>
      <c r="H29" s="23"/>
      <c r="I29" s="23"/>
      <c r="M29" s="445"/>
      <c r="N29" s="445"/>
    </row>
    <row r="30" spans="1:14" s="24" customFormat="1" ht="13.5" customHeight="1">
      <c r="A30" s="29" t="s">
        <v>128</v>
      </c>
      <c r="B30" s="30"/>
      <c r="C30" s="26"/>
      <c r="D30" s="22"/>
      <c r="E30" s="22"/>
      <c r="F30" s="22"/>
      <c r="G30" s="23"/>
      <c r="H30" s="23"/>
      <c r="I30" s="23"/>
      <c r="M30" s="445"/>
      <c r="N30" s="445"/>
    </row>
    <row r="31" spans="1:14" s="24" customFormat="1" ht="13.5" customHeight="1">
      <c r="A31" s="29" t="s">
        <v>129</v>
      </c>
      <c r="B31" s="29"/>
      <c r="C31" s="26"/>
      <c r="D31" s="22"/>
      <c r="E31" s="22"/>
      <c r="F31" s="22"/>
      <c r="G31" s="23"/>
      <c r="H31" s="23"/>
      <c r="I31" s="23"/>
      <c r="M31" s="445"/>
      <c r="N31" s="445"/>
    </row>
    <row r="32" spans="1:14" s="24" customFormat="1" ht="13.5" customHeight="1">
      <c r="A32" s="580" t="s">
        <v>130</v>
      </c>
      <c r="B32" s="580"/>
      <c r="C32" s="26"/>
      <c r="D32" s="22"/>
      <c r="E32" s="22"/>
      <c r="F32" s="22"/>
      <c r="G32" s="23"/>
      <c r="H32" s="23"/>
      <c r="I32" s="23"/>
      <c r="M32" s="445"/>
      <c r="N32" s="445"/>
    </row>
    <row r="33" spans="1:14" s="24" customFormat="1" ht="13.5" customHeight="1">
      <c r="A33" s="116" t="s">
        <v>306</v>
      </c>
      <c r="C33" s="26"/>
      <c r="D33" s="22"/>
      <c r="E33" s="22"/>
      <c r="F33" s="22"/>
      <c r="G33" s="23"/>
      <c r="H33" s="23"/>
      <c r="I33" s="23"/>
      <c r="M33" s="445"/>
      <c r="N33" s="445"/>
    </row>
    <row r="34" spans="1:14" s="24" customFormat="1" ht="13.5" customHeight="1">
      <c r="A34" s="116" t="s">
        <v>131</v>
      </c>
      <c r="B34" s="25"/>
      <c r="C34" s="26"/>
      <c r="D34" s="22"/>
      <c r="E34" s="22"/>
      <c r="F34" s="22"/>
      <c r="G34" s="23"/>
      <c r="H34" s="23"/>
      <c r="I34" s="23"/>
      <c r="M34" s="445"/>
      <c r="N34" s="445"/>
    </row>
    <row r="35" spans="1:14" s="24" customFormat="1" ht="13.5" customHeight="1">
      <c r="A35" s="580" t="s">
        <v>132</v>
      </c>
      <c r="B35" s="580"/>
      <c r="C35" s="26"/>
      <c r="D35" s="22"/>
      <c r="E35" s="22"/>
      <c r="F35" s="22"/>
      <c r="G35" s="23"/>
      <c r="H35" s="23"/>
      <c r="I35" s="23"/>
      <c r="M35" s="445"/>
      <c r="N35" s="445"/>
    </row>
    <row r="36" spans="1:14" s="24" customFormat="1" ht="13.5" customHeight="1">
      <c r="A36" s="581" t="s">
        <v>133</v>
      </c>
      <c r="B36" s="581"/>
      <c r="C36" s="581"/>
      <c r="D36" s="581"/>
      <c r="E36" s="22"/>
      <c r="F36" s="22"/>
      <c r="G36" s="23"/>
      <c r="H36" s="23"/>
      <c r="I36" s="23"/>
      <c r="M36" s="445"/>
      <c r="N36" s="445"/>
    </row>
    <row r="37" spans="1:14" s="24" customFormat="1" ht="13.5" customHeight="1">
      <c r="A37" s="534" t="s">
        <v>134</v>
      </c>
      <c r="B37" s="534"/>
      <c r="C37" s="26"/>
      <c r="D37" s="22"/>
      <c r="E37" s="22"/>
      <c r="F37" s="22"/>
      <c r="G37" s="23"/>
      <c r="H37" s="23"/>
      <c r="I37" s="23"/>
      <c r="M37" s="445"/>
      <c r="N37" s="445"/>
    </row>
    <row r="38" spans="1:14" ht="13.5" customHeight="1">
      <c r="A38" s="534" t="s">
        <v>60</v>
      </c>
      <c r="B38" s="23"/>
    </row>
    <row r="39" spans="1:14">
      <c r="A39" s="23"/>
      <c r="B39" s="23"/>
    </row>
  </sheetData>
  <mergeCells count="9">
    <mergeCell ref="A27:G27"/>
    <mergeCell ref="A32:B32"/>
    <mergeCell ref="A35:B35"/>
    <mergeCell ref="A36:D36"/>
    <mergeCell ref="A1:G1"/>
    <mergeCell ref="A2:G2"/>
    <mergeCell ref="A3:G3"/>
    <mergeCell ref="A4:G4"/>
    <mergeCell ref="A5:A6"/>
  </mergeCells>
  <printOptions horizontalCentered="1"/>
  <pageMargins left="0.39370078740157483" right="0.39370078740157483" top="0.98425196850393704" bottom="0.98425196850393704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38</vt:i4>
      </vt:variant>
      <vt:variant>
        <vt:lpstr>Rangos con nombre</vt:lpstr>
      </vt:variant>
      <vt:variant>
        <vt:i4>37</vt:i4>
      </vt:variant>
    </vt:vector>
  </HeadingPairs>
  <TitlesOfParts>
    <vt:vector size="75" baseType="lpstr">
      <vt:lpstr>AE_PROV_N-1</vt:lpstr>
      <vt:lpstr>AE_PROV_ENC</vt:lpstr>
      <vt:lpstr>AE_PROV_CORR</vt:lpstr>
      <vt:lpstr>Índice</vt:lpstr>
      <vt:lpstr>Cuadro 1</vt:lpstr>
      <vt:lpstr>Cuadro 2</vt:lpstr>
      <vt:lpstr>Cuadro 3</vt:lpstr>
      <vt:lpstr>Cuadro 4 Per cápita</vt:lpstr>
      <vt:lpstr>Cuadro 5-Bocas</vt:lpstr>
      <vt:lpstr>Cuadro 6-Coclé</vt:lpstr>
      <vt:lpstr>Cuadro 7-Colón</vt:lpstr>
      <vt:lpstr>Cuadro 8-Chiriquí</vt:lpstr>
      <vt:lpstr>Cuadro 9-Darién</vt:lpstr>
      <vt:lpstr>Cuadro 10-Herrera</vt:lpstr>
      <vt:lpstr>Cuadro 11-L.Santos</vt:lpstr>
      <vt:lpstr>Cuadro 12-Panamá</vt:lpstr>
      <vt:lpstr>Cuadro 13-Pan_Oeste</vt:lpstr>
      <vt:lpstr>Cuadro 14-Veraguas</vt:lpstr>
      <vt:lpstr>Cuadro 15  2018</vt:lpstr>
      <vt:lpstr>Cuadro 16  2019</vt:lpstr>
      <vt:lpstr>Cuadro 17  2020</vt:lpstr>
      <vt:lpstr>Cuadro 18  2021</vt:lpstr>
      <vt:lpstr>Cuadro 19-Bocas</vt:lpstr>
      <vt:lpstr>Cuadro 20-Coclé </vt:lpstr>
      <vt:lpstr>Cuadro 21-Colón</vt:lpstr>
      <vt:lpstr>Cuadro 22-Chiriquí</vt:lpstr>
      <vt:lpstr>Cuadro 23-Darién</vt:lpstr>
      <vt:lpstr>Cuadro 24-Herrera</vt:lpstr>
      <vt:lpstr>Cuadro 25-L.Santos</vt:lpstr>
      <vt:lpstr>Cuadro 26-Panamá</vt:lpstr>
      <vt:lpstr>Cuadro 27-Pan_Oeste</vt:lpstr>
      <vt:lpstr>Cuadro 28-Veraguas</vt:lpstr>
      <vt:lpstr>Cuadro 29-PIB-Corriente 18-21</vt:lpstr>
      <vt:lpstr>Cuadro 30-Comp-Corr-18-21</vt:lpstr>
      <vt:lpstr>Cuadro 31-Variación-Corr-18-21</vt:lpstr>
      <vt:lpstr>Cuadro 32-Per cápita-Corr-18-21</vt:lpstr>
      <vt:lpstr>EST.POB.</vt:lpstr>
      <vt:lpstr>2021</vt:lpstr>
      <vt:lpstr>'2021'!Área_de_impresión</vt:lpstr>
      <vt:lpstr>AE_PROV_CORR!Área_de_impresión</vt:lpstr>
      <vt:lpstr>AE_PROV_ENC!Área_de_impresión</vt:lpstr>
      <vt:lpstr>'AE_PROV_N-1'!Área_de_impresión</vt:lpstr>
      <vt:lpstr>'Cuadro 1'!Área_de_impresión</vt:lpstr>
      <vt:lpstr>'Cuadro 10-Herrera'!Área_de_impresión</vt:lpstr>
      <vt:lpstr>'Cuadro 11-L.Santos'!Área_de_impresión</vt:lpstr>
      <vt:lpstr>'Cuadro 12-Panamá'!Área_de_impresión</vt:lpstr>
      <vt:lpstr>'Cuadro 13-Pan_Oeste'!Área_de_impresión</vt:lpstr>
      <vt:lpstr>'Cuadro 14-Veraguas'!Área_de_impresión</vt:lpstr>
      <vt:lpstr>'Cuadro 15  2018'!Área_de_impresión</vt:lpstr>
      <vt:lpstr>'Cuadro 16  2019'!Área_de_impresión</vt:lpstr>
      <vt:lpstr>'Cuadro 17  2020'!Área_de_impresión</vt:lpstr>
      <vt:lpstr>'Cuadro 18  2021'!Área_de_impresión</vt:lpstr>
      <vt:lpstr>'Cuadro 19-Bocas'!Área_de_impresión</vt:lpstr>
      <vt:lpstr>'Cuadro 2'!Área_de_impresión</vt:lpstr>
      <vt:lpstr>'Cuadro 20-Coclé '!Área_de_impresión</vt:lpstr>
      <vt:lpstr>'Cuadro 21-Colón'!Área_de_impresión</vt:lpstr>
      <vt:lpstr>'Cuadro 22-Chiriquí'!Área_de_impresión</vt:lpstr>
      <vt:lpstr>'Cuadro 23-Darién'!Área_de_impresión</vt:lpstr>
      <vt:lpstr>'Cuadro 24-Herrera'!Área_de_impresión</vt:lpstr>
      <vt:lpstr>'Cuadro 25-L.Santos'!Área_de_impresión</vt:lpstr>
      <vt:lpstr>'Cuadro 26-Panamá'!Área_de_impresión</vt:lpstr>
      <vt:lpstr>'Cuadro 27-Pan_Oeste'!Área_de_impresión</vt:lpstr>
      <vt:lpstr>'Cuadro 28-Veraguas'!Área_de_impresión</vt:lpstr>
      <vt:lpstr>'Cuadro 29-PIB-Corriente 18-21'!Área_de_impresión</vt:lpstr>
      <vt:lpstr>'Cuadro 3'!Área_de_impresión</vt:lpstr>
      <vt:lpstr>'Cuadro 30-Comp-Corr-18-21'!Área_de_impresión</vt:lpstr>
      <vt:lpstr>'Cuadro 31-Variación-Corr-18-21'!Área_de_impresión</vt:lpstr>
      <vt:lpstr>'Cuadro 32-Per cápita-Corr-18-21'!Área_de_impresión</vt:lpstr>
      <vt:lpstr>'Cuadro 4 Per cápita'!Área_de_impresión</vt:lpstr>
      <vt:lpstr>'Cuadro 5-Bocas'!Área_de_impresión</vt:lpstr>
      <vt:lpstr>'Cuadro 6-Coclé'!Área_de_impresión</vt:lpstr>
      <vt:lpstr>'Cuadro 7-Colón'!Área_de_impresión</vt:lpstr>
      <vt:lpstr>'Cuadro 8-Chiriquí'!Área_de_impresión</vt:lpstr>
      <vt:lpstr>'Cuadro 9-Darién'!Área_de_impresión</vt:lpstr>
      <vt:lpstr>Índice!Área_de_impresión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Einar Palacio M.</cp:lastModifiedBy>
  <cp:lastPrinted>2022-11-08T16:02:53Z</cp:lastPrinted>
  <dcterms:created xsi:type="dcterms:W3CDTF">2018-12-26T20:43:17Z</dcterms:created>
  <dcterms:modified xsi:type="dcterms:W3CDTF">2022-11-25T15:06:07Z</dcterms:modified>
</cp:coreProperties>
</file>